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65521" windowWidth="15360" windowHeight="14895" activeTab="0"/>
  </bookViews>
  <sheets>
    <sheet name="BNB_2011_1" sheetId="1" r:id="rId1"/>
  </sheets>
  <definedNames>
    <definedName name="_xlnm.Print_Area" localSheetId="0">'BNB_2011_1'!$B$1:$S$140</definedName>
    <definedName name="_xlnm.Print_Titles" localSheetId="0">'BNB_2011_1'!$1:$3</definedName>
  </definedNames>
  <calcPr fullCalcOnLoad="1"/>
</workbook>
</file>

<file path=xl/sharedStrings.xml><?xml version="1.0" encoding="utf-8"?>
<sst xmlns="http://schemas.openxmlformats.org/spreadsheetml/2006/main" count="190" uniqueCount="183">
  <si>
    <t>Punktzahl (gewichtet)</t>
  </si>
  <si>
    <t>Punkte Hauptkriteriengruppe</t>
  </si>
  <si>
    <t>Maximum</t>
  </si>
  <si>
    <t>Ist</t>
  </si>
  <si>
    <t>Ökologische Qualität</t>
  </si>
  <si>
    <t>Ökonomische Qualität</t>
  </si>
  <si>
    <t>Lebenszykluskosten</t>
  </si>
  <si>
    <t>Wertentwicklung</t>
  </si>
  <si>
    <t>Gesundheit, Behaglichkeit und Nutzerzufriedenheit</t>
  </si>
  <si>
    <t>Funktionalität</t>
  </si>
  <si>
    <t>Umnutzungsfähigkeit</t>
  </si>
  <si>
    <t>Fahrradkomfort</t>
  </si>
  <si>
    <t>Technische Qualität</t>
  </si>
  <si>
    <t>Prozessqualität</t>
  </si>
  <si>
    <t>Integrale Planung</t>
  </si>
  <si>
    <t>Qualitätssicherung der Bauausführung</t>
  </si>
  <si>
    <t xml:space="preserve"> </t>
  </si>
  <si>
    <t>Punktzahl (Prüfer)</t>
  </si>
  <si>
    <t>Prüfer Kommentar</t>
  </si>
  <si>
    <t>Erfüllungs-grad gesamt</t>
  </si>
  <si>
    <t xml:space="preserve"> 1.1.1</t>
  </si>
  <si>
    <t xml:space="preserve"> 1.1.2</t>
  </si>
  <si>
    <t xml:space="preserve"> 1.1.3</t>
  </si>
  <si>
    <t xml:space="preserve"> 1.1.5</t>
  </si>
  <si>
    <t xml:space="preserve"> 1.1.4</t>
  </si>
  <si>
    <t xml:space="preserve"> 1.2.1</t>
  </si>
  <si>
    <t xml:space="preserve"> 1.2.2</t>
  </si>
  <si>
    <t xml:space="preserve"> 1.2.3</t>
  </si>
  <si>
    <t xml:space="preserve"> 2.1.1</t>
  </si>
  <si>
    <t xml:space="preserve"> 2.2.1</t>
  </si>
  <si>
    <t xml:space="preserve"> 3.1.1</t>
  </si>
  <si>
    <t>Sicherung der Gestaltungsqualität</t>
  </si>
  <si>
    <t xml:space="preserve"> 3.2.2</t>
  </si>
  <si>
    <t xml:space="preserve"> 3.3.1</t>
  </si>
  <si>
    <t xml:space="preserve"> 3.3.2</t>
  </si>
  <si>
    <t xml:space="preserve"> 4.1.1</t>
  </si>
  <si>
    <t xml:space="preserve"> 4.1.2</t>
  </si>
  <si>
    <t xml:space="preserve"> 4.1.3</t>
  </si>
  <si>
    <t xml:space="preserve"> 5.1.1</t>
  </si>
  <si>
    <t xml:space="preserve"> 5.1.2</t>
  </si>
  <si>
    <t xml:space="preserve"> 5.1.3</t>
  </si>
  <si>
    <t xml:space="preserve"> 5.2.1</t>
  </si>
  <si>
    <t xml:space="preserve"> 5.2.2</t>
  </si>
  <si>
    <t xml:space="preserve"> 6.1.1</t>
  </si>
  <si>
    <t xml:space="preserve"> 6.1.2</t>
  </si>
  <si>
    <t xml:space="preserve"> 6.1.3</t>
  </si>
  <si>
    <t>Ressourceninanspruchnahme</t>
  </si>
  <si>
    <t>Zielwert</t>
  </si>
  <si>
    <t>Soziokulturelle und funktionale Qualität</t>
  </si>
  <si>
    <t xml:space="preserve"> 3.2.1</t>
  </si>
  <si>
    <t>Anzahl der Fahrradstellplätze</t>
  </si>
  <si>
    <t>Öffentlichkeitsbeteiligung</t>
  </si>
  <si>
    <t>Nutzerbeteiligung</t>
  </si>
  <si>
    <t>Abfallarme Baustelle</t>
  </si>
  <si>
    <t>Bodenschutz auf der Baustelle</t>
  </si>
  <si>
    <t>Nachhaltigkeitskriterien</t>
  </si>
  <si>
    <t>Gewichtung Einzelkriterien Gesamtbewertung</t>
  </si>
  <si>
    <t>Baustelle / Bauprozess</t>
  </si>
  <si>
    <t>Wirkungen auf die globale und lokale  Umwelt</t>
  </si>
  <si>
    <t>Planung</t>
  </si>
  <si>
    <t>technische Ausführung</t>
  </si>
  <si>
    <t>Ökologische Wirkungen</t>
  </si>
  <si>
    <t xml:space="preserve">Ökologische Wirkungen von Grünstrukturen und Wasserflächen </t>
  </si>
  <si>
    <t>Anteil der Grün- und Wasserflächen an der Gesamtfläche des Baugrundstücks</t>
  </si>
  <si>
    <t xml:space="preserve">Risiken für die lokale Umwelt </t>
  </si>
  <si>
    <t>Emissionen aus Baumaterialien und -produkten</t>
  </si>
  <si>
    <t>Lärmbeeinträchtigungen</t>
  </si>
  <si>
    <t>Lichtverschmutzung</t>
  </si>
  <si>
    <t xml:space="preserve"> Vegetation</t>
  </si>
  <si>
    <t>Erhalt von Bestandsbäumen</t>
  </si>
  <si>
    <t>Dauerhafter Schutz der Bäume (Bestand und Neupflanzung)</t>
  </si>
  <si>
    <t>Standort- / funktionsgerechte Neupflanzung</t>
  </si>
  <si>
    <t xml:space="preserve">Qualitätssicherung der Pflanzenverwendung </t>
  </si>
  <si>
    <t>Biodiversität</t>
  </si>
  <si>
    <t>Schutz der Biodiversität</t>
  </si>
  <si>
    <t>Entwicklung der Biodiversität</t>
  </si>
  <si>
    <t>Invasive Pflanzenarten</t>
  </si>
  <si>
    <t>Materialeinsatz</t>
  </si>
  <si>
    <t>Verwendung regionaler Materialien - Naturstein, Neumaterialien</t>
  </si>
  <si>
    <t>Verwendung von zertifiziertem Holz</t>
  </si>
  <si>
    <t>Ökobilanz / Umweltproduktdeklarationen</t>
  </si>
  <si>
    <t>Energie</t>
  </si>
  <si>
    <t>Außenraumbeleuchtung</t>
  </si>
  <si>
    <t>Energieeffizienz</t>
  </si>
  <si>
    <t>Energieaufwand für die Herstellung von Baumaterialien</t>
  </si>
  <si>
    <t xml:space="preserve">Boden </t>
  </si>
  <si>
    <t>Inanspruchnahme von Boden</t>
  </si>
  <si>
    <t>Inanspruchnahme des Bodens durch Stellplätze</t>
  </si>
  <si>
    <t>Beeinträchtigung des Bodens durch Unterbauung durch Tiefgaragen</t>
  </si>
  <si>
    <t>Auswahl der Flächen für bauliche Anlagen</t>
  </si>
  <si>
    <t>Wasser</t>
  </si>
  <si>
    <t>Bewässerung</t>
  </si>
  <si>
    <t>Versickerungsfähigkeit der Oberflächen</t>
  </si>
  <si>
    <t>Regenwasserbewirtschaftung</t>
  </si>
  <si>
    <t>Kosten von Außenanlagen im Lebenszyklus</t>
  </si>
  <si>
    <t>Lebenszykluskosten gesamt</t>
  </si>
  <si>
    <t>Anteil Herstellungskosten an den gesamten Lebenszykluskosten</t>
  </si>
  <si>
    <t>Verhältnis Instandsetzungskosten zu Herstellungskosten</t>
  </si>
  <si>
    <t>Kostenoptimierte Planung und Nutzung</t>
  </si>
  <si>
    <t>Mehrfachnutzung</t>
  </si>
  <si>
    <t>Kostenpflichtige Stellplätze</t>
  </si>
  <si>
    <t>Kosteneinsparungen</t>
  </si>
  <si>
    <t>Aufenthaltsqualitäten</t>
  </si>
  <si>
    <t>Anzahl der Sitzmöglichkeiten</t>
  </si>
  <si>
    <t>Besonnungsdauer der Sitzbereiche</t>
  </si>
  <si>
    <t>Ausstattungsmerkmale</t>
  </si>
  <si>
    <t>Barrierefreiheit und Orientierung</t>
  </si>
  <si>
    <t>Barrierefreie Stellplätze</t>
  </si>
  <si>
    <t>Barrierefreie Zugänglichkeit</t>
  </si>
  <si>
    <t>Barrierefreie Sitzbereiche</t>
  </si>
  <si>
    <t>Orientierung</t>
  </si>
  <si>
    <t>Fußgänger- und Fahrradkomfort</t>
  </si>
  <si>
    <t>Hauptwegebreite</t>
  </si>
  <si>
    <t>Beleuchtung</t>
  </si>
  <si>
    <t>Planungswettbewerb und gestalterische Qualität</t>
  </si>
  <si>
    <t>Planungswettbewerb / Durchführung von Planungswettbewerben</t>
  </si>
  <si>
    <t>Art des Wettbewerbsverfahrens</t>
  </si>
  <si>
    <t>Teilnahmeberechtigung am Wettbewerb</t>
  </si>
  <si>
    <t>Beauftragung der Preisträger</t>
  </si>
  <si>
    <t>Beauftragung des 1. Preisträgers</t>
  </si>
  <si>
    <t>Umgang mit Infrastruktureinrichtungen</t>
  </si>
  <si>
    <t>Gestalterische Anpassung und Einbindung von Infrastruktureinrichtungen</t>
  </si>
  <si>
    <t>Organisation und Lage von Infrastruktur</t>
  </si>
  <si>
    <t xml:space="preserve">Pflege und Unterhalt </t>
  </si>
  <si>
    <t>Instandhaltungsfreundlichkeit von technischen Anlagen</t>
  </si>
  <si>
    <t>Revisionierbarkeit von Bauteilen und Materialien</t>
  </si>
  <si>
    <t>Bewirtschaftung von Außenanlagen</t>
  </si>
  <si>
    <t>Wiederverwendung von Materialien in der Bauphase - befestigte Flächen, KG 520 (Deckschichten und Oberbau)</t>
  </si>
  <si>
    <t>Wiederverwendung und Recycling</t>
  </si>
  <si>
    <t>Verwendung von güteüberwachten recycelten Materialien in der Bauphase - befestigte Flächen und Dachbeläge, KG 520 und KG 576 (Deckschichten und Oberbau, Substrate)</t>
  </si>
  <si>
    <t xml:space="preserve">Wiederverwendungs- und  Recyclingpotenzial der verbauten Materialien in der Rückbauphase </t>
  </si>
  <si>
    <t>Nachhaltige Materialien und Bauweisen</t>
  </si>
  <si>
    <t>Schwachstellen schützende Maßnahmen</t>
  </si>
  <si>
    <t>Ressourcenschonende Materialien und nachhaltige Bauweisen</t>
  </si>
  <si>
    <t>Projektvorbereitung und Bestandsaufnahme</t>
  </si>
  <si>
    <t>Masterplan</t>
  </si>
  <si>
    <t>Wettbewerb</t>
  </si>
  <si>
    <t>Bestandsaufnahme der Außenanlage</t>
  </si>
  <si>
    <t>Bodengutachten</t>
  </si>
  <si>
    <t>Besonnungs- und Beschattungsstudie</t>
  </si>
  <si>
    <t>Qualifikation des Planungsteams für Außenanlagen</t>
  </si>
  <si>
    <t>Federführung durch Landschaftsarchitekten</t>
  </si>
  <si>
    <t>Integration nachhaltiger Aspekte in Planung und Ausschreibung</t>
  </si>
  <si>
    <t>Optimierung von Planungsunterlagen: Prüfung, Variantenvergleich</t>
  </si>
  <si>
    <t xml:space="preserve"> Integration von Nachhaltigkeitsaspekten in die Ausschreibung</t>
  </si>
  <si>
    <t>Qualität der Bauausführung</t>
  </si>
  <si>
    <t>Qualität der Bewirtschaftung</t>
  </si>
  <si>
    <t>Maßnahmen zur Baustelleneinrichtung</t>
  </si>
  <si>
    <t>Schutz erhaltenswerter Vegetation</t>
  </si>
  <si>
    <t>Erdaushub</t>
  </si>
  <si>
    <t>Qualifikation der ausführenden Unternehmen</t>
  </si>
  <si>
    <t>Qualifikation der Bauleitung</t>
  </si>
  <si>
    <t>Qualitätskontrolle</t>
  </si>
  <si>
    <t xml:space="preserve"> 5.3.1</t>
  </si>
  <si>
    <t xml:space="preserve">Bewirtschaftungsqualität von Außenanlagen </t>
  </si>
  <si>
    <t>Erstellung einer Objektdokumentation</t>
  </si>
  <si>
    <t>Erstellung von Wartungs-,  Inspektions- und Pflegeanleitungen</t>
  </si>
  <si>
    <t>Schaffung von guten Voraussetzungen für die optimale Bewirtschaftung</t>
  </si>
  <si>
    <t>Standortqualität</t>
  </si>
  <si>
    <t>Umgang mit Standortmerkmalen</t>
  </si>
  <si>
    <t>Verhältnisse und Risiken am Mikrostandort</t>
  </si>
  <si>
    <t>Risiken durch Hochwasser</t>
  </si>
  <si>
    <t>Lärmbeeinträchtigungen durch Außenlärm</t>
  </si>
  <si>
    <t>Berücksichtigung der Topografie</t>
  </si>
  <si>
    <t>Berücksichtigung lokaler Vegetation und Landschaftselemente</t>
  </si>
  <si>
    <t>Angebotsvielfalt an Freiraumtypen</t>
  </si>
  <si>
    <t>Gebäudebezogene Freiraumtypen</t>
  </si>
  <si>
    <t>Einbindung und Zugänglichkeit</t>
  </si>
  <si>
    <t>Räumliche Einbindung durch Sichtbeziehungen</t>
  </si>
  <si>
    <t>Öffentliche Zugänglichkeit</t>
  </si>
  <si>
    <t>Erreichbarkeit von Haltestellen des ÖPNV</t>
  </si>
  <si>
    <t>ZUSATZ</t>
  </si>
  <si>
    <t>VARIANTE</t>
  </si>
  <si>
    <t>ZUSATZ: Berücksichtigung der denkmalschutzrechtlichen Belange</t>
  </si>
  <si>
    <t>ZUSATZ: Parkpflegewerk / denkmalpflegerische Zielkonzeption bei gegebenem oder pot. Denkmalbestand</t>
  </si>
  <si>
    <t>VARIANTE: Auszeichnung durch ein Expertenteam</t>
  </si>
  <si>
    <t>VARIANTE: Erstellung von Entwurfsvarianten</t>
  </si>
  <si>
    <t>Bewertungssystem für Nachhaltiges Bauen für Außenanlagen (BNB-AA) 2012_1: 
Gewichtung und Bedeutungsfaktoren</t>
  </si>
  <si>
    <t xml:space="preserve">Bedeu-tungs-faktor </t>
  </si>
  <si>
    <t>Punktzahl 
(Bewertung)</t>
  </si>
  <si>
    <t>Erfüllungs-grad
Kriterium</t>
  </si>
  <si>
    <t>Gewichtung Haupt-kriterien-gruppen</t>
  </si>
  <si>
    <t>Erfüllungs-grad
Haupt-kriterien-gruppen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</si>
</sst>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%"/>
    <numFmt numFmtId="167" formatCode="[$-407]dddd\,\ d\.\ mmmm\ yyyy"/>
  </numFmts>
  <fonts count="37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Calibri"/>
      <family val="2"/>
    </font>
    <font>
      <sz val="11"/>
      <color indexed="8"/>
      <name val="Neue Demos Tab"/>
      <family val="0"/>
    </font>
    <font>
      <sz val="9"/>
      <name val="Neue Demos Tab"/>
      <family val="0"/>
    </font>
    <font>
      <b/>
      <sz val="10"/>
      <name val="Neue Demos Tab"/>
      <family val="0"/>
    </font>
    <font>
      <b/>
      <sz val="12"/>
      <color indexed="9"/>
      <name val="Neue Demos Tab"/>
      <family val="0"/>
    </font>
    <font>
      <b/>
      <sz val="9"/>
      <name val="Neue Demos Tab"/>
      <family val="0"/>
    </font>
    <font>
      <b/>
      <sz val="10"/>
      <color indexed="62"/>
      <name val="Neue Demos Tab"/>
      <family val="0"/>
    </font>
    <font>
      <sz val="10"/>
      <name val="Neue Demos Tab"/>
      <family val="0"/>
    </font>
    <font>
      <sz val="11"/>
      <name val="Neue Demos Tab"/>
      <family val="0"/>
    </font>
    <font>
      <sz val="13"/>
      <color indexed="8"/>
      <name val="Neue Demos Tab"/>
      <family val="0"/>
    </font>
    <font>
      <b/>
      <sz val="13"/>
      <name val="Neue Demos Tab"/>
      <family val="0"/>
    </font>
    <font>
      <sz val="13"/>
      <color indexed="8"/>
      <name val="Calibri"/>
      <family val="2"/>
    </font>
    <font>
      <b/>
      <sz val="11"/>
      <color indexed="9"/>
      <name val="Neue Demos Tab"/>
      <family val="0"/>
    </font>
    <font>
      <b/>
      <sz val="20"/>
      <name val="Neue Demos Tab"/>
      <family val="0"/>
    </font>
    <font>
      <b/>
      <sz val="9"/>
      <color indexed="8"/>
      <name val="Neue Demos Tab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mbol"/>
      <family val="1"/>
    </font>
    <font>
      <sz val="10"/>
      <color indexed="62"/>
      <name val="Neue Demos Tab"/>
      <family val="0"/>
    </font>
    <font>
      <b/>
      <sz val="10"/>
      <color indexed="8"/>
      <name val="Neue Demos Tab"/>
      <family val="0"/>
    </font>
  </fonts>
  <fills count="22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 style="hair"/>
      <bottom style="thin"/>
    </border>
    <border>
      <left/>
      <right/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/>
      <right style="medium"/>
      <top style="thin"/>
      <bottom style="hair"/>
    </border>
    <border>
      <left/>
      <right style="medium"/>
      <top style="medium"/>
      <bottom style="hair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 style="thin"/>
      <bottom/>
    </border>
    <border>
      <left/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/>
      <right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/>
      <right style="medium"/>
      <top style="medium"/>
      <bottom>
        <color indexed="63"/>
      </bottom>
    </border>
    <border>
      <left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/>
      <top style="medium"/>
      <bottom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/>
      <right>
        <color indexed="63"/>
      </right>
      <top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6" fillId="5" borderId="1" applyNumberFormat="0" applyAlignment="0" applyProtection="0"/>
    <xf numFmtId="0" fontId="27" fillId="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18" borderId="9" applyNumberFormat="0" applyAlignment="0" applyProtection="0"/>
  </cellStyleXfs>
  <cellXfs count="461">
    <xf numFmtId="0" fontId="0" fillId="0" borderId="0" xfId="0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vertical="top"/>
      <protection/>
    </xf>
    <xf numFmtId="1" fontId="6" fillId="0" borderId="0" xfId="0" applyNumberFormat="1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0" fontId="6" fillId="0" borderId="10" xfId="0" applyFont="1" applyFill="1" applyBorder="1" applyAlignment="1" applyProtection="1">
      <alignment horizontal="center" vertical="top"/>
      <protection/>
    </xf>
    <xf numFmtId="0" fontId="6" fillId="0" borderId="11" xfId="0" applyFont="1" applyFill="1" applyBorder="1" applyAlignment="1" applyProtection="1">
      <alignment horizontal="center" vertical="top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  <xf numFmtId="0" fontId="6" fillId="19" borderId="13" xfId="0" applyFont="1" applyFill="1" applyBorder="1" applyAlignment="1" applyProtection="1">
      <alignment horizontal="center" vertical="top"/>
      <protection/>
    </xf>
    <xf numFmtId="1" fontId="6" fillId="19" borderId="13" xfId="0" applyNumberFormat="1" applyFont="1" applyFill="1" applyBorder="1" applyAlignment="1" applyProtection="1">
      <alignment horizontal="center" vertical="top"/>
      <protection/>
    </xf>
    <xf numFmtId="164" fontId="6" fillId="19" borderId="13" xfId="0" applyNumberFormat="1" applyFont="1" applyFill="1" applyBorder="1" applyAlignment="1" applyProtection="1">
      <alignment horizontal="center" vertical="top"/>
      <protection/>
    </xf>
    <xf numFmtId="0" fontId="6" fillId="19" borderId="13" xfId="0" applyFont="1" applyFill="1" applyBorder="1" applyAlignment="1" applyProtection="1">
      <alignment vertical="top"/>
      <protection/>
    </xf>
    <xf numFmtId="0" fontId="6" fillId="4" borderId="14" xfId="0" applyFont="1" applyFill="1" applyBorder="1" applyAlignment="1" applyProtection="1">
      <alignment horizontal="left" vertical="top"/>
      <protection/>
    </xf>
    <xf numFmtId="0" fontId="6" fillId="4" borderId="13" xfId="0" applyFont="1" applyFill="1" applyBorder="1" applyAlignment="1" applyProtection="1">
      <alignment horizontal="left" vertical="top"/>
      <protection/>
    </xf>
    <xf numFmtId="0" fontId="6" fillId="4" borderId="13" xfId="0" applyFont="1" applyFill="1" applyBorder="1" applyAlignment="1" applyProtection="1">
      <alignment horizontal="center" vertical="top" wrapText="1"/>
      <protection/>
    </xf>
    <xf numFmtId="1" fontId="6" fillId="4" borderId="13" xfId="0" applyNumberFormat="1" applyFont="1" applyFill="1" applyBorder="1" applyAlignment="1" applyProtection="1">
      <alignment horizontal="center" vertical="top" wrapText="1"/>
      <protection/>
    </xf>
    <xf numFmtId="164" fontId="6" fillId="4" borderId="13" xfId="0" applyNumberFormat="1" applyFont="1" applyFill="1" applyBorder="1" applyAlignment="1" applyProtection="1">
      <alignment horizontal="center" vertical="top" wrapText="1"/>
      <protection/>
    </xf>
    <xf numFmtId="0" fontId="6" fillId="4" borderId="13" xfId="0" applyFont="1" applyFill="1" applyBorder="1" applyAlignment="1" applyProtection="1">
      <alignment vertical="top"/>
      <protection/>
    </xf>
    <xf numFmtId="0" fontId="6" fillId="4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6" fillId="0" borderId="17" xfId="0" applyFont="1" applyFill="1" applyBorder="1" applyAlignment="1" applyProtection="1">
      <alignment horizontal="center" vertical="top"/>
      <protection/>
    </xf>
    <xf numFmtId="0" fontId="10" fillId="0" borderId="18" xfId="0" applyFont="1" applyFill="1" applyBorder="1" applyAlignment="1" applyProtection="1">
      <alignment horizontal="center" vertical="top"/>
      <protection/>
    </xf>
    <xf numFmtId="0" fontId="10" fillId="0" borderId="19" xfId="0" applyFont="1" applyFill="1" applyBorder="1" applyAlignment="1" applyProtection="1">
      <alignment horizontal="center" vertical="top"/>
      <protection/>
    </xf>
    <xf numFmtId="0" fontId="10" fillId="0" borderId="20" xfId="0" applyFont="1" applyFill="1" applyBorder="1" applyAlignment="1" applyProtection="1">
      <alignment horizontal="center" vertical="top"/>
      <protection/>
    </xf>
    <xf numFmtId="0" fontId="10" fillId="0" borderId="21" xfId="0" applyFont="1" applyFill="1" applyBorder="1" applyAlignment="1" applyProtection="1">
      <alignment horizontal="center" vertical="top"/>
      <protection/>
    </xf>
    <xf numFmtId="0" fontId="6" fillId="20" borderId="13" xfId="0" applyFont="1" applyFill="1" applyBorder="1" applyAlignment="1" applyProtection="1">
      <alignment horizontal="center" vertical="top"/>
      <protection/>
    </xf>
    <xf numFmtId="1" fontId="6" fillId="20" borderId="13" xfId="0" applyNumberFormat="1" applyFont="1" applyFill="1" applyBorder="1" applyAlignment="1" applyProtection="1">
      <alignment horizontal="center" vertical="top"/>
      <protection/>
    </xf>
    <xf numFmtId="164" fontId="6" fillId="20" borderId="13" xfId="0" applyNumberFormat="1" applyFont="1" applyFill="1" applyBorder="1" applyAlignment="1" applyProtection="1">
      <alignment horizontal="center" vertical="top"/>
      <protection/>
    </xf>
    <xf numFmtId="0" fontId="6" fillId="20" borderId="13" xfId="0" applyFont="1" applyFill="1" applyBorder="1" applyAlignment="1" applyProtection="1">
      <alignment vertical="top"/>
      <protection/>
    </xf>
    <xf numFmtId="0" fontId="6" fillId="9" borderId="10" xfId="0" applyFont="1" applyFill="1" applyBorder="1" applyAlignment="1" applyProtection="1">
      <alignment horizontal="center" vertical="top"/>
      <protection/>
    </xf>
    <xf numFmtId="0" fontId="6" fillId="9" borderId="13" xfId="0" applyFont="1" applyFill="1" applyBorder="1" applyAlignment="1" applyProtection="1">
      <alignment horizontal="center" vertical="top"/>
      <protection/>
    </xf>
    <xf numFmtId="0" fontId="6" fillId="9" borderId="22" xfId="0" applyFont="1" applyFill="1" applyBorder="1" applyAlignment="1" applyProtection="1">
      <alignment horizontal="center" vertical="top"/>
      <protection/>
    </xf>
    <xf numFmtId="1" fontId="6" fillId="9" borderId="10" xfId="0" applyNumberFormat="1" applyFont="1" applyFill="1" applyBorder="1" applyAlignment="1" applyProtection="1">
      <alignment horizontal="center" vertical="top"/>
      <protection/>
    </xf>
    <xf numFmtId="0" fontId="6" fillId="9" borderId="10" xfId="0" applyFont="1" applyFill="1" applyBorder="1" applyAlignment="1" applyProtection="1">
      <alignment vertical="top"/>
      <protection/>
    </xf>
    <xf numFmtId="0" fontId="6" fillId="9" borderId="15" xfId="0" applyFont="1" applyFill="1" applyBorder="1" applyAlignment="1" applyProtection="1">
      <alignment horizontal="center" vertical="top"/>
      <protection/>
    </xf>
    <xf numFmtId="0" fontId="6" fillId="9" borderId="14" xfId="0" applyFont="1" applyFill="1" applyBorder="1" applyAlignment="1" applyProtection="1">
      <alignment horizontal="left" vertical="top"/>
      <protection/>
    </xf>
    <xf numFmtId="0" fontId="6" fillId="9" borderId="13" xfId="0" applyFont="1" applyFill="1" applyBorder="1" applyAlignment="1" applyProtection="1">
      <alignment horizontal="left" vertical="top"/>
      <protection/>
    </xf>
    <xf numFmtId="0" fontId="8" fillId="9" borderId="13" xfId="0" applyFont="1" applyFill="1" applyBorder="1" applyAlignment="1" applyProtection="1">
      <alignment horizontal="left" vertical="top" wrapText="1"/>
      <protection/>
    </xf>
    <xf numFmtId="164" fontId="6" fillId="9" borderId="13" xfId="0" applyNumberFormat="1" applyFont="1" applyFill="1" applyBorder="1" applyAlignment="1" applyProtection="1">
      <alignment horizontal="center" vertical="top"/>
      <protection/>
    </xf>
    <xf numFmtId="1" fontId="4" fillId="9" borderId="13" xfId="0" applyNumberFormat="1" applyFont="1" applyFill="1" applyBorder="1" applyAlignment="1" applyProtection="1">
      <alignment vertical="top"/>
      <protection/>
    </xf>
    <xf numFmtId="9" fontId="4" fillId="9" borderId="15" xfId="0" applyNumberFormat="1" applyFont="1" applyFill="1" applyBorder="1" applyAlignment="1" applyProtection="1">
      <alignment vertical="top"/>
      <protection/>
    </xf>
    <xf numFmtId="0" fontId="6" fillId="21" borderId="13" xfId="0" applyFont="1" applyFill="1" applyBorder="1" applyAlignment="1" applyProtection="1">
      <alignment horizontal="center" vertical="top"/>
      <protection/>
    </xf>
    <xf numFmtId="1" fontId="6" fillId="21" borderId="13" xfId="0" applyNumberFormat="1" applyFont="1" applyFill="1" applyBorder="1" applyAlignment="1" applyProtection="1">
      <alignment horizontal="center" vertical="top"/>
      <protection/>
    </xf>
    <xf numFmtId="164" fontId="6" fillId="21" borderId="13" xfId="0" applyNumberFormat="1" applyFont="1" applyFill="1" applyBorder="1" applyAlignment="1" applyProtection="1">
      <alignment horizontal="center" vertical="top"/>
      <protection/>
    </xf>
    <xf numFmtId="0" fontId="6" fillId="21" borderId="13" xfId="0" applyFont="1" applyFill="1" applyBorder="1" applyAlignment="1" applyProtection="1">
      <alignment vertical="top"/>
      <protection/>
    </xf>
    <xf numFmtId="0" fontId="6" fillId="21" borderId="15" xfId="0" applyFont="1" applyFill="1" applyBorder="1" applyAlignment="1" applyProtection="1">
      <alignment horizontal="center" vertical="top"/>
      <protection/>
    </xf>
    <xf numFmtId="0" fontId="6" fillId="8" borderId="13" xfId="0" applyFont="1" applyFill="1" applyBorder="1" applyAlignment="1" applyProtection="1">
      <alignment horizontal="center" vertical="top"/>
      <protection/>
    </xf>
    <xf numFmtId="0" fontId="6" fillId="8" borderId="12" xfId="0" applyFont="1" applyFill="1" applyBorder="1" applyAlignment="1" applyProtection="1">
      <alignment horizontal="center" vertical="top"/>
      <protection/>
    </xf>
    <xf numFmtId="1" fontId="6" fillId="8" borderId="13" xfId="0" applyNumberFormat="1" applyFont="1" applyFill="1" applyBorder="1" applyAlignment="1" applyProtection="1">
      <alignment horizontal="center" vertical="top"/>
      <protection/>
    </xf>
    <xf numFmtId="0" fontId="6" fillId="8" borderId="13" xfId="0" applyFont="1" applyFill="1" applyBorder="1" applyAlignment="1" applyProtection="1">
      <alignment vertical="top"/>
      <protection/>
    </xf>
    <xf numFmtId="0" fontId="6" fillId="8" borderId="15" xfId="0" applyFont="1" applyFill="1" applyBorder="1" applyAlignment="1" applyProtection="1">
      <alignment horizontal="center" vertical="top"/>
      <protection/>
    </xf>
    <xf numFmtId="0" fontId="6" fillId="0" borderId="23" xfId="0" applyFont="1" applyFill="1" applyBorder="1" applyAlignment="1" applyProtection="1">
      <alignment horizontal="center" vertical="top"/>
      <protection/>
    </xf>
    <xf numFmtId="166" fontId="6" fillId="8" borderId="13" xfId="0" applyNumberFormat="1" applyFont="1" applyFill="1" applyBorder="1" applyAlignment="1" applyProtection="1">
      <alignment horizontal="center" vertical="top"/>
      <protection/>
    </xf>
    <xf numFmtId="0" fontId="10" fillId="0" borderId="24" xfId="0" applyFont="1" applyFill="1" applyBorder="1" applyAlignment="1" applyProtection="1">
      <alignment horizontal="center" vertical="top"/>
      <protection/>
    </xf>
    <xf numFmtId="0" fontId="6" fillId="18" borderId="13" xfId="0" applyFont="1" applyFill="1" applyBorder="1" applyAlignment="1" applyProtection="1">
      <alignment horizontal="center" vertical="top"/>
      <protection/>
    </xf>
    <xf numFmtId="1" fontId="6" fillId="18" borderId="13" xfId="0" applyNumberFormat="1" applyFont="1" applyFill="1" applyBorder="1" applyAlignment="1" applyProtection="1">
      <alignment horizontal="center" vertical="top"/>
      <protection/>
    </xf>
    <xf numFmtId="164" fontId="6" fillId="18" borderId="13" xfId="0" applyNumberFormat="1" applyFont="1" applyFill="1" applyBorder="1" applyAlignment="1" applyProtection="1">
      <alignment horizontal="center"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6" fillId="2" borderId="13" xfId="0" applyFont="1" applyFill="1" applyBorder="1" applyAlignment="1" applyProtection="1">
      <alignment horizontal="center" vertical="top"/>
      <protection/>
    </xf>
    <xf numFmtId="1" fontId="6" fillId="2" borderId="13" xfId="0" applyNumberFormat="1" applyFont="1" applyFill="1" applyBorder="1" applyAlignment="1" applyProtection="1">
      <alignment horizontal="center" vertical="top"/>
      <protection/>
    </xf>
    <xf numFmtId="164" fontId="6" fillId="2" borderId="13" xfId="0" applyNumberFormat="1" applyFont="1" applyFill="1" applyBorder="1" applyAlignment="1" applyProtection="1">
      <alignment horizontal="center" vertical="top"/>
      <protection/>
    </xf>
    <xf numFmtId="0" fontId="6" fillId="2" borderId="13" xfId="0" applyFont="1" applyFill="1" applyBorder="1" applyAlignment="1" applyProtection="1">
      <alignment vertical="top"/>
      <protection/>
    </xf>
    <xf numFmtId="0" fontId="6" fillId="2" borderId="15" xfId="0" applyFont="1" applyFill="1" applyBorder="1" applyAlignment="1" applyProtection="1">
      <alignment horizontal="center" vertical="top"/>
      <protection/>
    </xf>
    <xf numFmtId="0" fontId="6" fillId="14" borderId="13" xfId="0" applyFont="1" applyFill="1" applyBorder="1" applyAlignment="1" applyProtection="1">
      <alignment horizontal="center" vertical="top"/>
      <protection/>
    </xf>
    <xf numFmtId="1" fontId="6" fillId="14" borderId="13" xfId="0" applyNumberFormat="1" applyFont="1" applyFill="1" applyBorder="1" applyAlignment="1" applyProtection="1">
      <alignment horizontal="center" vertical="top"/>
      <protection/>
    </xf>
    <xf numFmtId="164" fontId="6" fillId="14" borderId="13" xfId="0" applyNumberFormat="1" applyFont="1" applyFill="1" applyBorder="1" applyAlignment="1" applyProtection="1">
      <alignment horizontal="center" vertical="top"/>
      <protection/>
    </xf>
    <xf numFmtId="0" fontId="6" fillId="14" borderId="13" xfId="0" applyFont="1" applyFill="1" applyBorder="1" applyAlignment="1" applyProtection="1">
      <alignment vertical="top"/>
      <protection/>
    </xf>
    <xf numFmtId="0" fontId="6" fillId="3" borderId="13" xfId="0" applyFont="1" applyFill="1" applyBorder="1" applyAlignment="1" applyProtection="1">
      <alignment horizontal="center" vertical="top"/>
      <protection/>
    </xf>
    <xf numFmtId="0" fontId="6" fillId="3" borderId="10" xfId="0" applyFont="1" applyFill="1" applyBorder="1" applyAlignment="1" applyProtection="1">
      <alignment horizontal="center" vertical="top"/>
      <protection/>
    </xf>
    <xf numFmtId="1" fontId="6" fillId="3" borderId="13" xfId="0" applyNumberFormat="1" applyFont="1" applyFill="1" applyBorder="1" applyAlignment="1" applyProtection="1">
      <alignment horizontal="center" vertical="top"/>
      <protection/>
    </xf>
    <xf numFmtId="164" fontId="6" fillId="3" borderId="13" xfId="0" applyNumberFormat="1" applyFont="1" applyFill="1" applyBorder="1" applyAlignment="1" applyProtection="1">
      <alignment horizontal="center" vertical="top"/>
      <protection/>
    </xf>
    <xf numFmtId="0" fontId="6" fillId="3" borderId="13" xfId="0" applyFont="1" applyFill="1" applyBorder="1" applyAlignment="1" applyProtection="1">
      <alignment vertical="top"/>
      <protection/>
    </xf>
    <xf numFmtId="0" fontId="6" fillId="3" borderId="15" xfId="0" applyFont="1" applyFill="1" applyBorder="1" applyAlignment="1" applyProtection="1">
      <alignment horizontal="center" vertical="top"/>
      <protection/>
    </xf>
    <xf numFmtId="0" fontId="5" fillId="0" borderId="25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6" fillId="13" borderId="13" xfId="0" applyFont="1" applyFill="1" applyBorder="1" applyAlignment="1" applyProtection="1">
      <alignment horizontal="center" vertical="top"/>
      <protection/>
    </xf>
    <xf numFmtId="1" fontId="6" fillId="13" borderId="13" xfId="0" applyNumberFormat="1" applyFont="1" applyFill="1" applyBorder="1" applyAlignment="1" applyProtection="1">
      <alignment horizontal="center" vertical="top"/>
      <protection/>
    </xf>
    <xf numFmtId="164" fontId="6" fillId="13" borderId="13" xfId="0" applyNumberFormat="1" applyFont="1" applyFill="1" applyBorder="1" applyAlignment="1" applyProtection="1">
      <alignment horizontal="center" vertical="top"/>
      <protection/>
    </xf>
    <xf numFmtId="0" fontId="6" fillId="13" borderId="13" xfId="0" applyFont="1" applyFill="1" applyBorder="1" applyAlignment="1" applyProtection="1">
      <alignment vertical="top"/>
      <protection/>
    </xf>
    <xf numFmtId="0" fontId="6" fillId="6" borderId="12" xfId="0" applyFont="1" applyFill="1" applyBorder="1" applyAlignment="1" applyProtection="1">
      <alignment horizontal="center" vertical="top"/>
      <protection/>
    </xf>
    <xf numFmtId="1" fontId="6" fillId="6" borderId="12" xfId="0" applyNumberFormat="1" applyFont="1" applyFill="1" applyBorder="1" applyAlignment="1" applyProtection="1">
      <alignment horizontal="center" vertical="top"/>
      <protection/>
    </xf>
    <xf numFmtId="164" fontId="6" fillId="6" borderId="12" xfId="0" applyNumberFormat="1" applyFont="1" applyFill="1" applyBorder="1" applyAlignment="1" applyProtection="1">
      <alignment horizontal="center" vertical="top"/>
      <protection/>
    </xf>
    <xf numFmtId="0" fontId="6" fillId="6" borderId="12" xfId="0" applyFont="1" applyFill="1" applyBorder="1" applyAlignment="1" applyProtection="1">
      <alignment vertical="top"/>
      <protection/>
    </xf>
    <xf numFmtId="0" fontId="6" fillId="6" borderId="26" xfId="0" applyFont="1" applyFill="1" applyBorder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12" fillId="0" borderId="0" xfId="0" applyFont="1" applyAlignment="1">
      <alignment vertical="top"/>
    </xf>
    <xf numFmtId="0" fontId="14" fillId="0" borderId="0" xfId="0" applyFont="1" applyFill="1" applyAlignment="1" applyProtection="1">
      <alignment vertical="top"/>
      <protection/>
    </xf>
    <xf numFmtId="0" fontId="14" fillId="0" borderId="0" xfId="0" applyFont="1" applyAlignment="1">
      <alignment vertical="top"/>
    </xf>
    <xf numFmtId="0" fontId="6" fillId="4" borderId="13" xfId="0" applyFont="1" applyFill="1" applyBorder="1" applyAlignment="1" applyProtection="1">
      <alignment horizontal="left" vertical="top" wrapText="1"/>
      <protection/>
    </xf>
    <xf numFmtId="0" fontId="6" fillId="9" borderId="10" xfId="0" applyFont="1" applyFill="1" applyBorder="1" applyAlignment="1" applyProtection="1">
      <alignment horizontal="left" vertical="top"/>
      <protection/>
    </xf>
    <xf numFmtId="0" fontId="6" fillId="8" borderId="13" xfId="0" applyFont="1" applyFill="1" applyBorder="1" applyAlignment="1" applyProtection="1">
      <alignment horizontal="left" vertical="top"/>
      <protection/>
    </xf>
    <xf numFmtId="0" fontId="6" fillId="2" borderId="13" xfId="0" applyFont="1" applyFill="1" applyBorder="1" applyAlignment="1" applyProtection="1">
      <alignment horizontal="left" vertical="top"/>
      <protection/>
    </xf>
    <xf numFmtId="0" fontId="6" fillId="3" borderId="13" xfId="0" applyFont="1" applyFill="1" applyBorder="1" applyAlignment="1" applyProtection="1">
      <alignment horizontal="left" vertical="top"/>
      <protection/>
    </xf>
    <xf numFmtId="0" fontId="6" fillId="6" borderId="12" xfId="0" applyFont="1" applyFill="1" applyBorder="1" applyAlignment="1" applyProtection="1">
      <alignment horizontal="left" vertical="top"/>
      <protection/>
    </xf>
    <xf numFmtId="0" fontId="8" fillId="0" borderId="27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8" fillId="0" borderId="28" xfId="0" applyFont="1" applyFill="1" applyBorder="1" applyAlignment="1" applyProtection="1">
      <alignment horizontal="left" vertical="top" wrapText="1"/>
      <protection/>
    </xf>
    <xf numFmtId="14" fontId="5" fillId="0" borderId="10" xfId="0" applyNumberFormat="1" applyFont="1" applyFill="1" applyBorder="1" applyAlignment="1" applyProtection="1">
      <alignment horizontal="center" vertical="top" wrapText="1"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65" fontId="15" fillId="21" borderId="30" xfId="0" applyNumberFormat="1" applyFont="1" applyFill="1" applyBorder="1" applyAlignment="1" applyProtection="1">
      <alignment horizontal="center" vertical="top"/>
      <protection/>
    </xf>
    <xf numFmtId="165" fontId="15" fillId="19" borderId="30" xfId="0" applyNumberFormat="1" applyFont="1" applyFill="1" applyBorder="1" applyAlignment="1" applyProtection="1">
      <alignment horizontal="center" vertical="top"/>
      <protection/>
    </xf>
    <xf numFmtId="165" fontId="15" fillId="13" borderId="30" xfId="0" applyNumberFormat="1" applyFont="1" applyFill="1" applyBorder="1" applyAlignment="1" applyProtection="1">
      <alignment horizontal="center" vertical="top"/>
      <protection/>
    </xf>
    <xf numFmtId="165" fontId="15" fillId="14" borderId="30" xfId="0" applyNumberFormat="1" applyFont="1" applyFill="1" applyBorder="1" applyAlignment="1" applyProtection="1">
      <alignment horizontal="center" vertical="top"/>
      <protection/>
    </xf>
    <xf numFmtId="0" fontId="34" fillId="0" borderId="0" xfId="0" applyFont="1" applyAlignment="1" applyProtection="1">
      <alignment vertical="top"/>
      <protection/>
    </xf>
    <xf numFmtId="0" fontId="5" fillId="0" borderId="31" xfId="0" applyFont="1" applyFill="1" applyBorder="1" applyAlignment="1" applyProtection="1">
      <alignment horizontal="center" vertical="top" wrapText="1"/>
      <protection/>
    </xf>
    <xf numFmtId="0" fontId="5" fillId="0" borderId="32" xfId="0" applyFont="1" applyFill="1" applyBorder="1" applyAlignment="1" applyProtection="1">
      <alignment horizontal="center" vertical="top" wrapText="1"/>
      <protection/>
    </xf>
    <xf numFmtId="0" fontId="10" fillId="0" borderId="33" xfId="0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 vertical="top"/>
    </xf>
    <xf numFmtId="10" fontId="5" fillId="0" borderId="34" xfId="0" applyNumberFormat="1" applyFont="1" applyFill="1" applyBorder="1" applyAlignment="1" applyProtection="1">
      <alignment horizontal="center" vertical="top" wrapText="1"/>
      <protection/>
    </xf>
    <xf numFmtId="10" fontId="5" fillId="0" borderId="0" xfId="0" applyNumberFormat="1" applyFont="1" applyFill="1" applyBorder="1" applyAlignment="1" applyProtection="1">
      <alignment horizontal="center" vertical="top" wrapText="1"/>
      <protection/>
    </xf>
    <xf numFmtId="10" fontId="5" fillId="0" borderId="35" xfId="0" applyNumberFormat="1" applyFont="1" applyFill="1" applyBorder="1" applyAlignment="1" applyProtection="1">
      <alignment horizontal="center" vertical="top" wrapText="1"/>
      <protection/>
    </xf>
    <xf numFmtId="0" fontId="8" fillId="0" borderId="36" xfId="0" applyFont="1" applyFill="1" applyBorder="1" applyAlignment="1" applyProtection="1">
      <alignment horizontal="left" vertical="top" wrapText="1"/>
      <protection/>
    </xf>
    <xf numFmtId="0" fontId="6" fillId="0" borderId="37" xfId="0" applyFont="1" applyFill="1" applyBorder="1" applyAlignment="1" applyProtection="1">
      <alignment horizontal="center" vertical="top"/>
      <protection/>
    </xf>
    <xf numFmtId="166" fontId="6" fillId="0" borderId="37" xfId="0" applyNumberFormat="1" applyFont="1" applyFill="1" applyBorder="1" applyAlignment="1" applyProtection="1">
      <alignment horizontal="center" vertical="top"/>
      <protection/>
    </xf>
    <xf numFmtId="166" fontId="10" fillId="0" borderId="18" xfId="0" applyNumberFormat="1" applyFont="1" applyFill="1" applyBorder="1" applyAlignment="1" applyProtection="1">
      <alignment horizontal="center" vertical="top"/>
      <protection/>
    </xf>
    <xf numFmtId="166" fontId="10" fillId="0" borderId="20" xfId="0" applyNumberFormat="1" applyFont="1" applyFill="1" applyBorder="1" applyAlignment="1" applyProtection="1">
      <alignment horizontal="center" vertical="top"/>
      <protection/>
    </xf>
    <xf numFmtId="10" fontId="5" fillId="0" borderId="38" xfId="0" applyNumberFormat="1" applyFont="1" applyFill="1" applyBorder="1" applyAlignment="1" applyProtection="1">
      <alignment horizontal="center" vertical="top" wrapText="1"/>
      <protection/>
    </xf>
    <xf numFmtId="0" fontId="8" fillId="0" borderId="39" xfId="0" applyFont="1" applyFill="1" applyBorder="1" applyAlignment="1" applyProtection="1">
      <alignment horizontal="left" vertical="top" wrapText="1"/>
      <protection/>
    </xf>
    <xf numFmtId="166" fontId="6" fillId="0" borderId="16" xfId="0" applyNumberFormat="1" applyFont="1" applyFill="1" applyBorder="1" applyAlignment="1" applyProtection="1">
      <alignment horizontal="center" vertical="top"/>
      <protection/>
    </xf>
    <xf numFmtId="166" fontId="6" fillId="0" borderId="18" xfId="0" applyNumberFormat="1" applyFont="1" applyFill="1" applyBorder="1" applyAlignment="1" applyProtection="1">
      <alignment horizontal="center" vertical="top"/>
      <protection/>
    </xf>
    <xf numFmtId="166" fontId="6" fillId="0" borderId="20" xfId="0" applyNumberFormat="1" applyFont="1" applyFill="1" applyBorder="1" applyAlignment="1" applyProtection="1">
      <alignment horizontal="center" vertical="top"/>
      <protection/>
    </xf>
    <xf numFmtId="0" fontId="6" fillId="0" borderId="21" xfId="0" applyFont="1" applyFill="1" applyBorder="1" applyAlignment="1" applyProtection="1">
      <alignment horizontal="center" vertical="top"/>
      <protection/>
    </xf>
    <xf numFmtId="10" fontId="5" fillId="0" borderId="40" xfId="0" applyNumberFormat="1" applyFont="1" applyFill="1" applyBorder="1" applyAlignment="1" applyProtection="1">
      <alignment horizontal="center" vertical="top" wrapText="1"/>
      <protection/>
    </xf>
    <xf numFmtId="0" fontId="10" fillId="0" borderId="41" xfId="0" applyFont="1" applyFill="1" applyBorder="1" applyAlignment="1" applyProtection="1">
      <alignment horizontal="center" vertical="top"/>
      <protection/>
    </xf>
    <xf numFmtId="0" fontId="10" fillId="0" borderId="42" xfId="0" applyFont="1" applyFill="1" applyBorder="1" applyAlignment="1" applyProtection="1">
      <alignment horizontal="center" vertical="top"/>
      <protection/>
    </xf>
    <xf numFmtId="0" fontId="5" fillId="0" borderId="38" xfId="0" applyFont="1" applyFill="1" applyBorder="1" applyAlignment="1" applyProtection="1">
      <alignment horizontal="center" vertical="top" wrapText="1"/>
      <protection/>
    </xf>
    <xf numFmtId="0" fontId="6" fillId="0" borderId="43" xfId="0" applyFont="1" applyFill="1" applyBorder="1" applyAlignment="1" applyProtection="1">
      <alignment horizontal="center" vertical="top"/>
      <protection/>
    </xf>
    <xf numFmtId="166" fontId="6" fillId="0" borderId="44" xfId="0" applyNumberFormat="1" applyFont="1" applyFill="1" applyBorder="1" applyAlignment="1" applyProtection="1">
      <alignment horizontal="center" vertical="top"/>
      <protection/>
    </xf>
    <xf numFmtId="0" fontId="6" fillId="0" borderId="45" xfId="0" applyFont="1" applyFill="1" applyBorder="1" applyAlignment="1" applyProtection="1">
      <alignment horizontal="center" vertical="top"/>
      <protection/>
    </xf>
    <xf numFmtId="0" fontId="6" fillId="0" borderId="46" xfId="0" applyFont="1" applyFill="1" applyBorder="1" applyAlignment="1" applyProtection="1">
      <alignment horizontal="center" vertical="top"/>
      <protection/>
    </xf>
    <xf numFmtId="0" fontId="10" fillId="0" borderId="45" xfId="0" applyFont="1" applyFill="1" applyBorder="1" applyAlignment="1" applyProtection="1">
      <alignment horizontal="center" vertical="top"/>
      <protection/>
    </xf>
    <xf numFmtId="0" fontId="5" fillId="0" borderId="47" xfId="0" applyFont="1" applyFill="1" applyBorder="1" applyAlignment="1" applyProtection="1">
      <alignment horizontal="center" vertical="top" wrapText="1"/>
      <protection/>
    </xf>
    <xf numFmtId="0" fontId="5" fillId="0" borderId="48" xfId="0" applyFont="1" applyFill="1" applyBorder="1" applyAlignment="1" applyProtection="1">
      <alignment horizontal="center" vertical="top" wrapText="1"/>
      <protection/>
    </xf>
    <xf numFmtId="0" fontId="5" fillId="0" borderId="35" xfId="0" applyFont="1" applyFill="1" applyBorder="1" applyAlignment="1" applyProtection="1">
      <alignment horizontal="center" vertical="top" wrapText="1"/>
      <protection/>
    </xf>
    <xf numFmtId="0" fontId="8" fillId="0" borderId="49" xfId="0" applyFont="1" applyFill="1" applyBorder="1" applyAlignment="1" applyProtection="1">
      <alignment horizontal="left" vertical="top" wrapText="1"/>
      <protection/>
    </xf>
    <xf numFmtId="0" fontId="6" fillId="0" borderId="50" xfId="0" applyFont="1" applyFill="1" applyBorder="1" applyAlignment="1" applyProtection="1">
      <alignment horizontal="center" vertical="top"/>
      <protection/>
    </xf>
    <xf numFmtId="0" fontId="5" fillId="0" borderId="51" xfId="0" applyFont="1" applyFill="1" applyBorder="1" applyAlignment="1" applyProtection="1">
      <alignment horizontal="center" vertical="top" wrapText="1"/>
      <protection/>
    </xf>
    <xf numFmtId="0" fontId="10" fillId="0" borderId="52" xfId="0" applyFont="1" applyFill="1" applyBorder="1" applyAlignment="1" applyProtection="1">
      <alignment horizontal="center" vertical="top"/>
      <protection/>
    </xf>
    <xf numFmtId="0" fontId="10" fillId="0" borderId="37" xfId="0" applyFont="1" applyFill="1" applyBorder="1" applyAlignment="1" applyProtection="1">
      <alignment horizontal="center" vertical="top"/>
      <protection/>
    </xf>
    <xf numFmtId="0" fontId="10" fillId="0" borderId="18" xfId="0" applyFont="1" applyFill="1" applyBorder="1" applyAlignment="1" applyProtection="1">
      <alignment horizontal="center" vertical="top"/>
      <protection/>
    </xf>
    <xf numFmtId="0" fontId="10" fillId="0" borderId="53" xfId="0" applyFont="1" applyFill="1" applyBorder="1" applyAlignment="1" applyProtection="1">
      <alignment horizontal="center" vertical="top"/>
      <protection/>
    </xf>
    <xf numFmtId="0" fontId="10" fillId="0" borderId="20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left" vertical="top" wrapText="1"/>
      <protection/>
    </xf>
    <xf numFmtId="0" fontId="10" fillId="0" borderId="18" xfId="0" applyFont="1" applyFill="1" applyBorder="1" applyAlignment="1" applyProtection="1">
      <alignment horizontal="left" vertical="top" wrapText="1"/>
      <protection/>
    </xf>
    <xf numFmtId="0" fontId="10" fillId="0" borderId="53" xfId="0" applyFont="1" applyFill="1" applyBorder="1" applyAlignment="1" applyProtection="1">
      <alignment horizontal="left" vertical="top" wrapText="1"/>
      <protection/>
    </xf>
    <xf numFmtId="0" fontId="8" fillId="0" borderId="54" xfId="0" applyFont="1" applyFill="1" applyBorder="1" applyAlignment="1" applyProtection="1">
      <alignment horizontal="left" vertical="top" wrapText="1"/>
      <protection/>
    </xf>
    <xf numFmtId="0" fontId="10" fillId="0" borderId="50" xfId="0" applyFont="1" applyFill="1" applyBorder="1" applyAlignment="1" applyProtection="1">
      <alignment horizontal="center" vertical="top"/>
      <protection/>
    </xf>
    <xf numFmtId="0" fontId="5" fillId="0" borderId="55" xfId="0" applyNumberFormat="1" applyFont="1" applyFill="1" applyBorder="1" applyAlignment="1" applyProtection="1">
      <alignment horizontal="center" vertical="top" wrapText="1"/>
      <protection/>
    </xf>
    <xf numFmtId="0" fontId="5" fillId="0" borderId="38" xfId="0" applyFont="1" applyFill="1" applyBorder="1" applyAlignment="1" applyProtection="1">
      <alignment horizontal="center" vertical="top" wrapText="1"/>
      <protection/>
    </xf>
    <xf numFmtId="0" fontId="10" fillId="0" borderId="56" xfId="0" applyFont="1" applyFill="1" applyBorder="1" applyAlignment="1" applyProtection="1">
      <alignment horizontal="center" vertical="top"/>
      <protection/>
    </xf>
    <xf numFmtId="0" fontId="10" fillId="0" borderId="19" xfId="0" applyFont="1" applyFill="1" applyBorder="1" applyAlignment="1" applyProtection="1">
      <alignment horizontal="right" vertical="top"/>
      <protection/>
    </xf>
    <xf numFmtId="0" fontId="10" fillId="0" borderId="24" xfId="0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10" fillId="0" borderId="57" xfId="0" applyFont="1" applyFill="1" applyBorder="1" applyAlignment="1" applyProtection="1">
      <alignment horizontal="right" vertical="top"/>
      <protection/>
    </xf>
    <xf numFmtId="0" fontId="10" fillId="0" borderId="58" xfId="0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6" fillId="0" borderId="54" xfId="0" applyFont="1" applyFill="1" applyBorder="1" applyAlignment="1" applyProtection="1">
      <alignment horizontal="center" vertical="top"/>
      <protection/>
    </xf>
    <xf numFmtId="0" fontId="10" fillId="0" borderId="23" xfId="0" applyFont="1" applyFill="1" applyBorder="1" applyAlignment="1" applyProtection="1">
      <alignment horizontal="center" vertical="top"/>
      <protection/>
    </xf>
    <xf numFmtId="0" fontId="10" fillId="0" borderId="50" xfId="0" applyFont="1" applyFill="1" applyBorder="1" applyAlignment="1" applyProtection="1">
      <alignment horizontal="right" vertical="top"/>
      <protection/>
    </xf>
    <xf numFmtId="0" fontId="5" fillId="0" borderId="59" xfId="0" applyFont="1" applyFill="1" applyBorder="1" applyAlignment="1" applyProtection="1">
      <alignment horizontal="center" vertical="top" wrapText="1"/>
      <protection/>
    </xf>
    <xf numFmtId="0" fontId="6" fillId="0" borderId="39" xfId="0" applyFont="1" applyFill="1" applyBorder="1" applyAlignment="1" applyProtection="1">
      <alignment horizontal="center" vertical="top"/>
      <protection/>
    </xf>
    <xf numFmtId="0" fontId="10" fillId="0" borderId="17" xfId="0" applyFont="1" applyFill="1" applyBorder="1" applyAlignment="1" applyProtection="1">
      <alignment horizontal="center" vertical="top"/>
      <protection/>
    </xf>
    <xf numFmtId="0" fontId="6" fillId="0" borderId="60" xfId="0" applyFont="1" applyFill="1" applyBorder="1" applyAlignment="1" applyProtection="1">
      <alignment horizontal="center" vertical="top"/>
      <protection/>
    </xf>
    <xf numFmtId="165" fontId="15" fillId="20" borderId="61" xfId="0" applyNumberFormat="1" applyFont="1" applyFill="1" applyBorder="1" applyAlignment="1" applyProtection="1">
      <alignment horizontal="center" vertical="top"/>
      <protection/>
    </xf>
    <xf numFmtId="165" fontId="15" fillId="18" borderId="61" xfId="0" applyNumberFormat="1" applyFont="1" applyFill="1" applyBorder="1" applyAlignment="1" applyProtection="1">
      <alignment horizontal="center" vertical="top"/>
      <protection/>
    </xf>
    <xf numFmtId="0" fontId="6" fillId="8" borderId="62" xfId="0" applyFont="1" applyFill="1" applyBorder="1" applyAlignment="1" applyProtection="1">
      <alignment horizontal="center" vertical="top"/>
      <protection/>
    </xf>
    <xf numFmtId="164" fontId="6" fillId="8" borderId="63" xfId="0" applyNumberFormat="1" applyFont="1" applyFill="1" applyBorder="1" applyAlignment="1" applyProtection="1">
      <alignment horizontal="center" vertical="top"/>
      <protection/>
    </xf>
    <xf numFmtId="0" fontId="6" fillId="9" borderId="62" xfId="0" applyFont="1" applyFill="1" applyBorder="1" applyAlignment="1" applyProtection="1">
      <alignment horizontal="center" vertical="top"/>
      <protection/>
    </xf>
    <xf numFmtId="164" fontId="4" fillId="9" borderId="63" xfId="0" applyNumberFormat="1" applyFont="1" applyFill="1" applyBorder="1" applyAlignment="1" applyProtection="1">
      <alignment vertical="top"/>
      <protection/>
    </xf>
    <xf numFmtId="0" fontId="6" fillId="9" borderId="47" xfId="0" applyFont="1" applyFill="1" applyBorder="1" applyAlignment="1" applyProtection="1">
      <alignment horizontal="center" vertical="top"/>
      <protection/>
    </xf>
    <xf numFmtId="164" fontId="6" fillId="9" borderId="64" xfId="0" applyNumberFormat="1" applyFont="1" applyFill="1" applyBorder="1" applyAlignment="1" applyProtection="1">
      <alignment horizontal="center" vertical="top"/>
      <protection/>
    </xf>
    <xf numFmtId="0" fontId="9" fillId="0" borderId="37" xfId="0" applyFont="1" applyFill="1" applyBorder="1" applyAlignment="1" applyProtection="1">
      <alignment horizontal="center" vertical="top"/>
      <protection/>
    </xf>
    <xf numFmtId="0" fontId="35" fillId="0" borderId="18" xfId="0" applyFont="1" applyFill="1" applyBorder="1" applyAlignment="1" applyProtection="1">
      <alignment horizontal="center" vertical="top"/>
      <protection/>
    </xf>
    <xf numFmtId="0" fontId="35" fillId="0" borderId="20" xfId="0" applyFont="1" applyFill="1" applyBorder="1" applyAlignment="1" applyProtection="1">
      <alignment horizontal="center" vertical="top"/>
      <protection/>
    </xf>
    <xf numFmtId="0" fontId="9" fillId="0" borderId="16" xfId="0" applyFont="1" applyFill="1" applyBorder="1" applyAlignment="1" applyProtection="1">
      <alignment horizontal="center" vertical="top"/>
      <protection/>
    </xf>
    <xf numFmtId="0" fontId="7" fillId="20" borderId="65" xfId="0" applyFont="1" applyFill="1" applyBorder="1" applyAlignment="1" applyProtection="1">
      <alignment vertical="top"/>
      <protection/>
    </xf>
    <xf numFmtId="0" fontId="7" fillId="20" borderId="66" xfId="0" applyFont="1" applyFill="1" applyBorder="1" applyAlignment="1" applyProtection="1">
      <alignment vertical="top"/>
      <protection/>
    </xf>
    <xf numFmtId="0" fontId="6" fillId="9" borderId="14" xfId="0" applyFont="1" applyFill="1" applyBorder="1" applyAlignment="1" applyProtection="1">
      <alignment vertical="top"/>
      <protection/>
    </xf>
    <xf numFmtId="0" fontId="9" fillId="9" borderId="13" xfId="0" applyFont="1" applyFill="1" applyBorder="1" applyAlignment="1" applyProtection="1">
      <alignment horizontal="center" vertical="top"/>
      <protection/>
    </xf>
    <xf numFmtId="0" fontId="7" fillId="21" borderId="14" xfId="0" applyFont="1" applyFill="1" applyBorder="1" applyAlignment="1" applyProtection="1">
      <alignment vertical="top"/>
      <protection/>
    </xf>
    <xf numFmtId="0" fontId="7" fillId="21" borderId="13" xfId="0" applyFont="1" applyFill="1" applyBorder="1" applyAlignment="1" applyProtection="1">
      <alignment vertical="top"/>
      <protection/>
    </xf>
    <xf numFmtId="0" fontId="6" fillId="8" borderId="67" xfId="0" applyFont="1" applyFill="1" applyBorder="1" applyAlignment="1" applyProtection="1">
      <alignment vertical="top"/>
      <protection/>
    </xf>
    <xf numFmtId="0" fontId="6" fillId="8" borderId="12" xfId="0" applyFont="1" applyFill="1" applyBorder="1" applyAlignment="1" applyProtection="1">
      <alignment vertical="top"/>
      <protection/>
    </xf>
    <xf numFmtId="0" fontId="6" fillId="8" borderId="14" xfId="0" applyFont="1" applyFill="1" applyBorder="1" applyAlignment="1" applyProtection="1">
      <alignment vertical="top"/>
      <protection/>
    </xf>
    <xf numFmtId="0" fontId="35" fillId="0" borderId="52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18" xfId="0" applyFont="1" applyFill="1" applyBorder="1" applyAlignment="1" applyProtection="1">
      <alignment horizontal="center" vertical="top"/>
      <protection/>
    </xf>
    <xf numFmtId="0" fontId="4" fillId="0" borderId="53" xfId="0" applyFont="1" applyFill="1" applyBorder="1" applyAlignment="1" applyProtection="1">
      <alignment horizontal="center" vertical="top"/>
      <protection/>
    </xf>
    <xf numFmtId="0" fontId="4" fillId="0" borderId="20" xfId="0" applyFont="1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35" xfId="0" applyFont="1" applyBorder="1" applyAlignment="1" applyProtection="1">
      <alignment horizontal="center" vertical="top" wrapText="1"/>
      <protection/>
    </xf>
    <xf numFmtId="0" fontId="7" fillId="18" borderId="14" xfId="0" applyFont="1" applyFill="1" applyBorder="1" applyAlignment="1" applyProtection="1">
      <alignment vertical="top"/>
      <protection/>
    </xf>
    <xf numFmtId="0" fontId="7" fillId="18" borderId="66" xfId="0" applyFont="1" applyFill="1" applyBorder="1" applyAlignment="1" applyProtection="1">
      <alignment vertical="top"/>
      <protection/>
    </xf>
    <xf numFmtId="0" fontId="6" fillId="2" borderId="14" xfId="0" applyFont="1" applyFill="1" applyBorder="1" applyAlignment="1" applyProtection="1">
      <alignment vertical="top"/>
      <protection/>
    </xf>
    <xf numFmtId="0" fontId="17" fillId="0" borderId="27" xfId="0" applyFont="1" applyBorder="1" applyAlignment="1" applyProtection="1">
      <alignment vertical="top"/>
      <protection/>
    </xf>
    <xf numFmtId="0" fontId="7" fillId="14" borderId="65" xfId="0" applyFont="1" applyFill="1" applyBorder="1" applyAlignment="1" applyProtection="1">
      <alignment vertical="top"/>
      <protection/>
    </xf>
    <xf numFmtId="0" fontId="7" fillId="14" borderId="66" xfId="0" applyFont="1" applyFill="1" applyBorder="1" applyAlignment="1" applyProtection="1">
      <alignment vertical="top"/>
      <protection/>
    </xf>
    <xf numFmtId="0" fontId="6" fillId="3" borderId="14" xfId="0" applyFont="1" applyFill="1" applyBorder="1" applyAlignment="1" applyProtection="1">
      <alignment vertical="top"/>
      <protection/>
    </xf>
    <xf numFmtId="0" fontId="35" fillId="0" borderId="68" xfId="0" applyFont="1" applyFill="1" applyBorder="1" applyAlignment="1" applyProtection="1">
      <alignment horizontal="center" vertical="top"/>
      <protection/>
    </xf>
    <xf numFmtId="0" fontId="35" fillId="0" borderId="41" xfId="0" applyFont="1" applyFill="1" applyBorder="1" applyAlignment="1" applyProtection="1">
      <alignment horizontal="center" vertical="top"/>
      <protection/>
    </xf>
    <xf numFmtId="0" fontId="35" fillId="0" borderId="37" xfId="0" applyFont="1" applyFill="1" applyBorder="1" applyAlignment="1" applyProtection="1">
      <alignment horizontal="center" vertical="top"/>
      <protection/>
    </xf>
    <xf numFmtId="0" fontId="35" fillId="0" borderId="69" xfId="0" applyFont="1" applyFill="1" applyBorder="1" applyAlignment="1" applyProtection="1">
      <alignment horizontal="center" vertical="top"/>
      <protection/>
    </xf>
    <xf numFmtId="0" fontId="7" fillId="13" borderId="14" xfId="0" applyFont="1" applyFill="1" applyBorder="1" applyAlignment="1" applyProtection="1">
      <alignment vertical="top"/>
      <protection/>
    </xf>
    <xf numFmtId="0" fontId="7" fillId="13" borderId="13" xfId="0" applyFont="1" applyFill="1" applyBorder="1" applyAlignment="1" applyProtection="1">
      <alignment vertical="top"/>
      <protection/>
    </xf>
    <xf numFmtId="0" fontId="6" fillId="6" borderId="67" xfId="0" applyFont="1" applyFill="1" applyBorder="1" applyAlignment="1" applyProtection="1">
      <alignment vertical="top"/>
      <protection/>
    </xf>
    <xf numFmtId="0" fontId="35" fillId="0" borderId="70" xfId="0" applyFont="1" applyFill="1" applyBorder="1" applyAlignment="1" applyProtection="1">
      <alignment horizontal="center" vertical="top"/>
      <protection/>
    </xf>
    <xf numFmtId="0" fontId="9" fillId="0" borderId="52" xfId="0" applyFont="1" applyFill="1" applyBorder="1" applyAlignment="1" applyProtection="1">
      <alignment horizontal="center" vertical="top"/>
      <protection/>
    </xf>
    <xf numFmtId="0" fontId="35" fillId="0" borderId="18" xfId="0" applyFont="1" applyFill="1" applyBorder="1" applyAlignment="1" applyProtection="1">
      <alignment horizontal="right" vertical="top"/>
      <protection/>
    </xf>
    <xf numFmtId="0" fontId="35" fillId="0" borderId="53" xfId="0" applyFont="1" applyFill="1" applyBorder="1" applyAlignment="1" applyProtection="1">
      <alignment horizontal="right" vertical="top"/>
      <protection/>
    </xf>
    <xf numFmtId="0" fontId="6" fillId="9" borderId="71" xfId="0" applyFont="1" applyFill="1" applyBorder="1" applyAlignment="1" applyProtection="1">
      <alignment horizontal="center" vertical="top"/>
      <protection/>
    </xf>
    <xf numFmtId="0" fontId="6" fillId="8" borderId="71" xfId="0" applyFont="1" applyFill="1" applyBorder="1" applyAlignment="1" applyProtection="1">
      <alignment horizontal="center" vertical="top"/>
      <protection/>
    </xf>
    <xf numFmtId="0" fontId="6" fillId="6" borderId="15" xfId="0" applyFont="1" applyFill="1" applyBorder="1" applyAlignment="1" applyProtection="1">
      <alignment horizontal="center" vertical="top"/>
      <protection/>
    </xf>
    <xf numFmtId="0" fontId="6" fillId="0" borderId="29" xfId="0" applyFont="1" applyFill="1" applyBorder="1" applyAlignment="1" applyProtection="1">
      <alignment horizontal="center" vertical="top" wrapText="1"/>
      <protection/>
    </xf>
    <xf numFmtId="164" fontId="6" fillId="15" borderId="44" xfId="0" applyNumberFormat="1" applyFont="1" applyFill="1" applyBorder="1" applyAlignment="1" applyProtection="1">
      <alignment horizontal="center" vertical="top"/>
      <protection locked="0"/>
    </xf>
    <xf numFmtId="164" fontId="10" fillId="15" borderId="72" xfId="0" applyNumberFormat="1" applyFont="1" applyFill="1" applyBorder="1" applyAlignment="1" applyProtection="1">
      <alignment horizontal="center" vertical="top"/>
      <protection locked="0"/>
    </xf>
    <xf numFmtId="164" fontId="10" fillId="15" borderId="73" xfId="0" applyNumberFormat="1" applyFont="1" applyFill="1" applyBorder="1" applyAlignment="1" applyProtection="1">
      <alignment horizontal="center" vertical="top"/>
      <protection locked="0"/>
    </xf>
    <xf numFmtId="164" fontId="6" fillId="15" borderId="74" xfId="0" applyNumberFormat="1" applyFont="1" applyFill="1" applyBorder="1" applyAlignment="1" applyProtection="1">
      <alignment horizontal="center" vertical="top"/>
      <protection locked="0"/>
    </xf>
    <xf numFmtId="164" fontId="6" fillId="15" borderId="45" xfId="0" applyNumberFormat="1" applyFont="1" applyFill="1" applyBorder="1" applyAlignment="1" applyProtection="1">
      <alignment horizontal="center" vertical="top"/>
      <protection locked="0"/>
    </xf>
    <xf numFmtId="164" fontId="6" fillId="15" borderId="46" xfId="0" applyNumberFormat="1" applyFont="1" applyFill="1" applyBorder="1" applyAlignment="1" applyProtection="1">
      <alignment horizontal="center" vertical="top"/>
      <protection locked="0"/>
    </xf>
    <xf numFmtId="164" fontId="10" fillId="15" borderId="45" xfId="0" applyNumberFormat="1" applyFont="1" applyFill="1" applyBorder="1" applyAlignment="1" applyProtection="1">
      <alignment horizontal="center" vertical="top"/>
      <protection locked="0"/>
    </xf>
    <xf numFmtId="1" fontId="6" fillId="3" borderId="13" xfId="0" applyNumberFormat="1" applyFont="1" applyFill="1" applyBorder="1" applyAlignment="1" applyProtection="1">
      <alignment horizontal="center" vertical="top"/>
      <protection locked="0"/>
    </xf>
    <xf numFmtId="0" fontId="7" fillId="19" borderId="14" xfId="0" applyFont="1" applyFill="1" applyBorder="1" applyAlignment="1" applyProtection="1">
      <alignment vertical="top"/>
      <protection/>
    </xf>
    <xf numFmtId="0" fontId="7" fillId="19" borderId="34" xfId="0" applyFont="1" applyFill="1" applyBorder="1" applyAlignment="1" applyProtection="1">
      <alignment vertical="top"/>
      <protection/>
    </xf>
    <xf numFmtId="164" fontId="6" fillId="0" borderId="29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Font="1" applyFill="1" applyBorder="1" applyAlignment="1" applyProtection="1">
      <alignment horizontal="center" vertical="top"/>
      <protection/>
    </xf>
    <xf numFmtId="0" fontId="6" fillId="0" borderId="67" xfId="0" applyFont="1" applyFill="1" applyBorder="1" applyAlignment="1" applyProtection="1">
      <alignment horizontal="center" vertical="top"/>
      <protection/>
    </xf>
    <xf numFmtId="0" fontId="5" fillId="0" borderId="75" xfId="0" applyFont="1" applyFill="1" applyBorder="1" applyAlignment="1" applyProtection="1">
      <alignment horizontal="right" vertical="top" wrapText="1"/>
      <protection/>
    </xf>
    <xf numFmtId="0" fontId="5" fillId="0" borderId="76" xfId="0" applyFont="1" applyFill="1" applyBorder="1" applyAlignment="1" applyProtection="1">
      <alignment horizontal="right" vertical="top" wrapText="1"/>
      <protection/>
    </xf>
    <xf numFmtId="0" fontId="5" fillId="0" borderId="77" xfId="0" applyFont="1" applyFill="1" applyBorder="1" applyAlignment="1" applyProtection="1">
      <alignment horizontal="right" vertical="top" wrapText="1"/>
      <protection/>
    </xf>
    <xf numFmtId="0" fontId="4" fillId="0" borderId="78" xfId="0" applyFont="1" applyFill="1" applyBorder="1" applyAlignment="1" applyProtection="1">
      <alignment horizontal="center" vertical="top" wrapText="1"/>
      <protection/>
    </xf>
    <xf numFmtId="0" fontId="5" fillId="0" borderId="79" xfId="0" applyFont="1" applyFill="1" applyBorder="1" applyAlignment="1" applyProtection="1">
      <alignment horizontal="right" vertical="top" wrapText="1"/>
      <protection/>
    </xf>
    <xf numFmtId="0" fontId="4" fillId="0" borderId="78" xfId="0" applyFont="1" applyBorder="1" applyAlignment="1" applyProtection="1">
      <alignment horizontal="center" vertical="top" wrapText="1"/>
      <protection/>
    </xf>
    <xf numFmtId="0" fontId="5" fillId="0" borderId="78" xfId="0" applyFont="1" applyFill="1" applyBorder="1" applyAlignment="1" applyProtection="1">
      <alignment horizontal="center" vertical="top" wrapText="1"/>
      <protection/>
    </xf>
    <xf numFmtId="0" fontId="5" fillId="0" borderId="80" xfId="0" applyFont="1" applyFill="1" applyBorder="1" applyAlignment="1" applyProtection="1">
      <alignment horizontal="right" vertical="top" wrapText="1"/>
      <protection/>
    </xf>
    <xf numFmtId="0" fontId="5" fillId="0" borderId="81" xfId="0" applyFont="1" applyFill="1" applyBorder="1" applyAlignment="1" applyProtection="1">
      <alignment horizontal="right" vertical="top" wrapText="1"/>
      <protection/>
    </xf>
    <xf numFmtId="0" fontId="5" fillId="0" borderId="82" xfId="0" applyFont="1" applyFill="1" applyBorder="1" applyAlignment="1" applyProtection="1">
      <alignment horizontal="right" vertical="top" wrapText="1"/>
      <protection/>
    </xf>
    <xf numFmtId="0" fontId="5" fillId="0" borderId="83" xfId="0" applyFont="1" applyFill="1" applyBorder="1" applyAlignment="1" applyProtection="1">
      <alignment horizontal="center" vertical="top" wrapText="1"/>
      <protection/>
    </xf>
    <xf numFmtId="164" fontId="4" fillId="0" borderId="73" xfId="0" applyNumberFormat="1" applyFont="1" applyFill="1" applyBorder="1" applyAlignment="1" applyProtection="1">
      <alignment vertical="top"/>
      <protection/>
    </xf>
    <xf numFmtId="0" fontId="10" fillId="0" borderId="57" xfId="0" applyFont="1" applyFill="1" applyBorder="1" applyAlignment="1" applyProtection="1">
      <alignment horizontal="center" vertical="top"/>
      <protection/>
    </xf>
    <xf numFmtId="0" fontId="10" fillId="0" borderId="84" xfId="0" applyFont="1" applyFill="1" applyBorder="1" applyAlignment="1" applyProtection="1">
      <alignment horizontal="center" vertical="top"/>
      <protection/>
    </xf>
    <xf numFmtId="0" fontId="10" fillId="0" borderId="60" xfId="0" applyFont="1" applyFill="1" applyBorder="1" applyAlignment="1" applyProtection="1">
      <alignment horizontal="center" vertical="top"/>
      <protection/>
    </xf>
    <xf numFmtId="166" fontId="6" fillId="0" borderId="43" xfId="0" applyNumberFormat="1" applyFont="1" applyFill="1" applyBorder="1" applyAlignment="1" applyProtection="1">
      <alignment horizontal="center" vertical="top"/>
      <protection/>
    </xf>
    <xf numFmtId="166" fontId="4" fillId="0" borderId="45" xfId="0" applyNumberFormat="1" applyFont="1" applyBorder="1" applyAlignment="1" applyProtection="1">
      <alignment horizontal="center" vertical="top"/>
      <protection/>
    </xf>
    <xf numFmtId="166" fontId="4" fillId="0" borderId="46" xfId="0" applyNumberFormat="1" applyFont="1" applyBorder="1" applyAlignment="1" applyProtection="1">
      <alignment horizontal="center" vertical="top"/>
      <protection/>
    </xf>
    <xf numFmtId="164" fontId="10" fillId="15" borderId="85" xfId="0" applyNumberFormat="1" applyFont="1" applyFill="1" applyBorder="1" applyAlignment="1" applyProtection="1">
      <alignment horizontal="center" vertical="top"/>
      <protection locked="0"/>
    </xf>
    <xf numFmtId="164" fontId="4" fillId="0" borderId="72" xfId="0" applyNumberFormat="1" applyFont="1" applyFill="1" applyBorder="1" applyAlignment="1" applyProtection="1">
      <alignment vertical="top"/>
      <protection/>
    </xf>
    <xf numFmtId="166" fontId="4" fillId="0" borderId="45" xfId="0" applyNumberFormat="1" applyFont="1" applyBorder="1" applyAlignment="1" applyProtection="1">
      <alignment horizontal="center" vertical="top" wrapText="1"/>
      <protection/>
    </xf>
    <xf numFmtId="166" fontId="4" fillId="0" borderId="86" xfId="0" applyNumberFormat="1" applyFont="1" applyBorder="1" applyAlignment="1" applyProtection="1">
      <alignment horizontal="center" vertical="top" wrapText="1"/>
      <protection/>
    </xf>
    <xf numFmtId="166" fontId="6" fillId="0" borderId="87" xfId="0" applyNumberFormat="1" applyFont="1" applyFill="1" applyBorder="1" applyAlignment="1" applyProtection="1">
      <alignment horizontal="center" vertical="top"/>
      <protection/>
    </xf>
    <xf numFmtId="166" fontId="4" fillId="0" borderId="46" xfId="0" applyNumberFormat="1" applyFont="1" applyBorder="1" applyAlignment="1" applyProtection="1">
      <alignment horizontal="center" vertical="top" wrapText="1"/>
      <protection/>
    </xf>
    <xf numFmtId="166" fontId="6" fillId="0" borderId="88" xfId="0" applyNumberFormat="1" applyFont="1" applyFill="1" applyBorder="1" applyAlignment="1" applyProtection="1">
      <alignment horizontal="center" vertical="top"/>
      <protection/>
    </xf>
    <xf numFmtId="166" fontId="4" fillId="0" borderId="89" xfId="0" applyNumberFormat="1" applyFont="1" applyFill="1" applyBorder="1" applyAlignment="1" applyProtection="1">
      <alignment horizontal="center" vertical="top"/>
      <protection/>
    </xf>
    <xf numFmtId="166" fontId="4" fillId="0" borderId="90" xfId="0" applyNumberFormat="1" applyFont="1" applyFill="1" applyBorder="1" applyAlignment="1" applyProtection="1">
      <alignment horizontal="center" vertical="top"/>
      <protection/>
    </xf>
    <xf numFmtId="166" fontId="6" fillId="0" borderId="91" xfId="0" applyNumberFormat="1" applyFont="1" applyFill="1" applyBorder="1" applyAlignment="1" applyProtection="1">
      <alignment horizontal="center" vertical="top"/>
      <protection/>
    </xf>
    <xf numFmtId="166" fontId="4" fillId="0" borderId="92" xfId="0" applyNumberFormat="1" applyFont="1" applyBorder="1" applyAlignment="1" applyProtection="1">
      <alignment horizontal="center" vertical="top"/>
      <protection/>
    </xf>
    <xf numFmtId="166" fontId="4" fillId="0" borderId="93" xfId="0" applyNumberFormat="1" applyFont="1" applyBorder="1" applyAlignment="1" applyProtection="1">
      <alignment horizontal="center" vertical="top"/>
      <protection/>
    </xf>
    <xf numFmtId="0" fontId="4" fillId="0" borderId="89" xfId="0" applyFont="1" applyBorder="1" applyAlignment="1" applyProtection="1">
      <alignment horizontal="center" vertical="top"/>
      <protection/>
    </xf>
    <xf numFmtId="0" fontId="4" fillId="0" borderId="90" xfId="0" applyFont="1" applyBorder="1" applyAlignment="1" applyProtection="1">
      <alignment horizontal="center" vertical="top"/>
      <protection/>
    </xf>
    <xf numFmtId="166" fontId="10" fillId="0" borderId="45" xfId="0" applyNumberFormat="1" applyFont="1" applyFill="1" applyBorder="1" applyAlignment="1" applyProtection="1">
      <alignment horizontal="center" vertical="top"/>
      <protection/>
    </xf>
    <xf numFmtId="0" fontId="4" fillId="0" borderId="89" xfId="0" applyFont="1" applyBorder="1" applyAlignment="1" applyProtection="1">
      <alignment vertical="top"/>
      <protection/>
    </xf>
    <xf numFmtId="0" fontId="4" fillId="0" borderId="90" xfId="0" applyFont="1" applyBorder="1" applyAlignment="1" applyProtection="1">
      <alignment vertical="top"/>
      <protection/>
    </xf>
    <xf numFmtId="0" fontId="4" fillId="0" borderId="89" xfId="0" applyFont="1" applyBorder="1" applyAlignment="1" applyProtection="1">
      <alignment horizontal="center" vertical="top" wrapText="1"/>
      <protection/>
    </xf>
    <xf numFmtId="0" fontId="4" fillId="0" borderId="89" xfId="0" applyFont="1" applyBorder="1" applyAlignment="1" applyProtection="1">
      <alignment horizontal="left" vertical="top"/>
      <protection/>
    </xf>
    <xf numFmtId="0" fontId="4" fillId="0" borderId="94" xfId="0" applyFont="1" applyBorder="1" applyAlignment="1" applyProtection="1">
      <alignment horizontal="left" vertical="top"/>
      <protection/>
    </xf>
    <xf numFmtId="164" fontId="6" fillId="15" borderId="72" xfId="0" applyNumberFormat="1" applyFont="1" applyFill="1" applyBorder="1" applyAlignment="1" applyProtection="1">
      <alignment horizontal="center" vertical="top"/>
      <protection locked="0"/>
    </xf>
    <xf numFmtId="164" fontId="6" fillId="15" borderId="85" xfId="0" applyNumberFormat="1" applyFont="1" applyFill="1" applyBorder="1" applyAlignment="1" applyProtection="1">
      <alignment horizontal="center" vertical="top"/>
      <protection locked="0"/>
    </xf>
    <xf numFmtId="0" fontId="4" fillId="0" borderId="92" xfId="0" applyFont="1" applyBorder="1" applyAlignment="1" applyProtection="1">
      <alignment horizontal="left" vertical="top"/>
      <protection/>
    </xf>
    <xf numFmtId="0" fontId="4" fillId="0" borderId="95" xfId="0" applyFont="1" applyBorder="1" applyAlignment="1" applyProtection="1">
      <alignment horizontal="left" vertical="top"/>
      <protection/>
    </xf>
    <xf numFmtId="166" fontId="6" fillId="0" borderId="96" xfId="0" applyNumberFormat="1" applyFont="1" applyFill="1" applyBorder="1" applyAlignment="1" applyProtection="1">
      <alignment horizontal="center" vertical="top"/>
      <protection/>
    </xf>
    <xf numFmtId="0" fontId="6" fillId="0" borderId="89" xfId="0" applyFont="1" applyFill="1" applyBorder="1" applyAlignment="1" applyProtection="1">
      <alignment horizontal="left" vertical="top" wrapText="1"/>
      <protection/>
    </xf>
    <xf numFmtId="164" fontId="6" fillId="15" borderId="97" xfId="0" applyNumberFormat="1" applyFont="1" applyFill="1" applyBorder="1" applyAlignment="1" applyProtection="1">
      <alignment horizontal="center" vertical="top"/>
      <protection locked="0"/>
    </xf>
    <xf numFmtId="166" fontId="10" fillId="0" borderId="96" xfId="0" applyNumberFormat="1" applyFont="1" applyFill="1" applyBorder="1" applyAlignment="1" applyProtection="1">
      <alignment horizontal="center" vertical="top"/>
      <protection/>
    </xf>
    <xf numFmtId="166" fontId="10" fillId="0" borderId="98" xfId="0" applyNumberFormat="1" applyFont="1" applyFill="1" applyBorder="1" applyAlignment="1" applyProtection="1">
      <alignment horizontal="center" vertical="top"/>
      <protection/>
    </xf>
    <xf numFmtId="164" fontId="10" fillId="15" borderId="97" xfId="0" applyNumberFormat="1" applyFont="1" applyFill="1" applyBorder="1" applyAlignment="1" applyProtection="1">
      <alignment horizontal="center" vertical="top"/>
      <protection locked="0"/>
    </xf>
    <xf numFmtId="164" fontId="10" fillId="15" borderId="99" xfId="0" applyNumberFormat="1" applyFont="1" applyFill="1" applyBorder="1" applyAlignment="1" applyProtection="1">
      <alignment horizontal="center" vertical="top"/>
      <protection locked="0"/>
    </xf>
    <xf numFmtId="166" fontId="6" fillId="0" borderId="100" xfId="0" applyNumberFormat="1" applyFont="1" applyFill="1" applyBorder="1" applyAlignment="1" applyProtection="1">
      <alignment horizontal="center" vertical="top"/>
      <protection/>
    </xf>
    <xf numFmtId="166" fontId="10" fillId="0" borderId="92" xfId="0" applyNumberFormat="1" applyFont="1" applyFill="1" applyBorder="1" applyAlignment="1" applyProtection="1">
      <alignment horizontal="center" vertical="top"/>
      <protection/>
    </xf>
    <xf numFmtId="166" fontId="10" fillId="0" borderId="101" xfId="0" applyNumberFormat="1" applyFont="1" applyFill="1" applyBorder="1" applyAlignment="1" applyProtection="1">
      <alignment horizontal="center" vertical="top"/>
      <protection/>
    </xf>
    <xf numFmtId="166" fontId="6" fillId="0" borderId="102" xfId="0" applyNumberFormat="1" applyFont="1" applyFill="1" applyBorder="1" applyAlignment="1" applyProtection="1">
      <alignment horizontal="center" vertical="top"/>
      <protection/>
    </xf>
    <xf numFmtId="166" fontId="6" fillId="0" borderId="95" xfId="0" applyNumberFormat="1" applyFont="1" applyFill="1" applyBorder="1" applyAlignment="1" applyProtection="1">
      <alignment horizontal="center" vertical="top"/>
      <protection/>
    </xf>
    <xf numFmtId="166" fontId="6" fillId="0" borderId="103" xfId="0" applyNumberFormat="1" applyFont="1" applyFill="1" applyBorder="1" applyAlignment="1" applyProtection="1">
      <alignment horizontal="center" vertical="top"/>
      <protection/>
    </xf>
    <xf numFmtId="166" fontId="10" fillId="0" borderId="92" xfId="0" applyNumberFormat="1" applyFont="1" applyFill="1" applyBorder="1" applyAlignment="1" applyProtection="1">
      <alignment horizontal="right" vertical="top"/>
      <protection/>
    </xf>
    <xf numFmtId="166" fontId="10" fillId="0" borderId="93" xfId="0" applyNumberFormat="1" applyFont="1" applyFill="1" applyBorder="1" applyAlignment="1" applyProtection="1">
      <alignment horizontal="right" vertical="top"/>
      <protection/>
    </xf>
    <xf numFmtId="164" fontId="10" fillId="15" borderId="104" xfId="0" applyNumberFormat="1" applyFont="1" applyFill="1" applyBorder="1" applyAlignment="1" applyProtection="1">
      <alignment horizontal="center" vertical="top"/>
      <protection locked="0"/>
    </xf>
    <xf numFmtId="164" fontId="6" fillId="15" borderId="73" xfId="0" applyNumberFormat="1" applyFont="1" applyFill="1" applyBorder="1" applyAlignment="1" applyProtection="1">
      <alignment horizontal="center" vertical="top"/>
      <protection locked="0"/>
    </xf>
    <xf numFmtId="164" fontId="10" fillId="15" borderId="72" xfId="0" applyNumberFormat="1" applyFont="1" applyFill="1" applyBorder="1" applyAlignment="1" applyProtection="1">
      <alignment horizontal="right" vertical="top"/>
      <protection locked="0"/>
    </xf>
    <xf numFmtId="164" fontId="10" fillId="15" borderId="85" xfId="0" applyNumberFormat="1" applyFont="1" applyFill="1" applyBorder="1" applyAlignment="1" applyProtection="1">
      <alignment horizontal="right" vertical="top"/>
      <protection locked="0"/>
    </xf>
    <xf numFmtId="0" fontId="6" fillId="0" borderId="105" xfId="0" applyFont="1" applyFill="1" applyBorder="1" applyAlignment="1" applyProtection="1">
      <alignment horizontal="center" vertical="top"/>
      <protection/>
    </xf>
    <xf numFmtId="0" fontId="0" fillId="0" borderId="106" xfId="0" applyBorder="1" applyAlignment="1" applyProtection="1">
      <alignment horizontal="center" vertical="top"/>
      <protection/>
    </xf>
    <xf numFmtId="0" fontId="0" fillId="0" borderId="70" xfId="0" applyBorder="1" applyAlignment="1" applyProtection="1">
      <alignment horizontal="center" vertical="top"/>
      <protection/>
    </xf>
    <xf numFmtId="0" fontId="0" fillId="0" borderId="69" xfId="0" applyBorder="1" applyAlignment="1" applyProtection="1">
      <alignment horizontal="center" vertical="top"/>
      <protection/>
    </xf>
    <xf numFmtId="164" fontId="4" fillId="0" borderId="107" xfId="0" applyNumberFormat="1" applyFont="1" applyFill="1" applyBorder="1" applyAlignment="1" applyProtection="1">
      <alignment vertical="top"/>
      <protection/>
    </xf>
    <xf numFmtId="0" fontId="0" fillId="0" borderId="108" xfId="0" applyBorder="1" applyAlignment="1" applyProtection="1">
      <alignment vertical="top"/>
      <protection/>
    </xf>
    <xf numFmtId="0" fontId="0" fillId="0" borderId="104" xfId="0" applyBorder="1" applyAlignment="1" applyProtection="1">
      <alignment vertical="top"/>
      <protection/>
    </xf>
    <xf numFmtId="1" fontId="4" fillId="0" borderId="109" xfId="0" applyNumberFormat="1" applyFont="1" applyFill="1" applyBorder="1" applyAlignment="1" applyProtection="1">
      <alignment vertical="top"/>
      <protection/>
    </xf>
    <xf numFmtId="0" fontId="0" fillId="0" borderId="110" xfId="0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0" fillId="0" borderId="99" xfId="0" applyBorder="1" applyAlignment="1" applyProtection="1">
      <alignment vertical="top"/>
      <protection/>
    </xf>
    <xf numFmtId="0" fontId="0" fillId="0" borderId="56" xfId="0" applyBorder="1" applyAlignment="1" applyProtection="1">
      <alignment vertical="top"/>
      <protection/>
    </xf>
    <xf numFmtId="164" fontId="4" fillId="0" borderId="111" xfId="0" applyNumberFormat="1" applyFont="1" applyFill="1" applyBorder="1" applyAlignment="1" applyProtection="1">
      <alignment vertical="top"/>
      <protection/>
    </xf>
    <xf numFmtId="1" fontId="4" fillId="0" borderId="112" xfId="0" applyNumberFormat="1" applyFont="1" applyFill="1" applyBorder="1" applyAlignment="1" applyProtection="1">
      <alignment vertical="top"/>
      <protection/>
    </xf>
    <xf numFmtId="9" fontId="4" fillId="0" borderId="113" xfId="0" applyNumberFormat="1" applyFont="1" applyFill="1" applyBorder="1" applyAlignment="1" applyProtection="1">
      <alignment vertical="top"/>
      <protection/>
    </xf>
    <xf numFmtId="0" fontId="0" fillId="0" borderId="106" xfId="0" applyBorder="1" applyAlignment="1" applyProtection="1">
      <alignment vertical="top"/>
      <protection/>
    </xf>
    <xf numFmtId="0" fontId="0" fillId="0" borderId="70" xfId="0" applyBorder="1" applyAlignment="1" applyProtection="1">
      <alignment vertical="top"/>
      <protection/>
    </xf>
    <xf numFmtId="9" fontId="4" fillId="0" borderId="105" xfId="0" applyNumberFormat="1" applyFont="1" applyFill="1" applyBorder="1" applyAlignment="1" applyProtection="1">
      <alignment vertical="top"/>
      <protection/>
    </xf>
    <xf numFmtId="0" fontId="0" fillId="0" borderId="69" xfId="0" applyBorder="1" applyAlignment="1" applyProtection="1">
      <alignment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6" fillId="0" borderId="18" xfId="0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center" vertical="top"/>
      <protection/>
    </xf>
    <xf numFmtId="164" fontId="4" fillId="0" borderId="74" xfId="0" applyNumberFormat="1" applyFont="1" applyFill="1" applyBorder="1" applyAlignment="1" applyProtection="1">
      <alignment vertical="top"/>
      <protection/>
    </xf>
    <xf numFmtId="0" fontId="0" fillId="0" borderId="114" xfId="0" applyBorder="1" applyAlignment="1" applyProtection="1">
      <alignment horizontal="center" vertical="top" wrapText="1"/>
      <protection/>
    </xf>
    <xf numFmtId="0" fontId="0" fillId="0" borderId="115" xfId="0" applyBorder="1" applyAlignment="1" applyProtection="1">
      <alignment horizontal="center" vertical="top" wrapText="1"/>
      <protection/>
    </xf>
    <xf numFmtId="0" fontId="5" fillId="0" borderId="116" xfId="0" applyFont="1" applyFill="1" applyBorder="1" applyAlignment="1" applyProtection="1">
      <alignment horizontal="center" vertical="top" wrapText="1"/>
      <protection/>
    </xf>
    <xf numFmtId="0" fontId="5" fillId="0" borderId="114" xfId="0" applyFont="1" applyFill="1" applyBorder="1" applyAlignment="1" applyProtection="1">
      <alignment horizontal="center" vertical="top" wrapText="1"/>
      <protection/>
    </xf>
    <xf numFmtId="0" fontId="5" fillId="0" borderId="115" xfId="0" applyFont="1" applyFill="1" applyBorder="1" applyAlignment="1" applyProtection="1">
      <alignment horizontal="center" vertical="top" wrapText="1"/>
      <protection/>
    </xf>
    <xf numFmtId="9" fontId="4" fillId="0" borderId="34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35" xfId="0" applyBorder="1" applyAlignment="1" applyProtection="1">
      <alignment horizontal="center" vertical="top"/>
      <protection/>
    </xf>
    <xf numFmtId="165" fontId="15" fillId="20" borderId="106" xfId="0" applyNumberFormat="1" applyFont="1" applyFill="1" applyBorder="1" applyAlignment="1" applyProtection="1">
      <alignment horizontal="center" vertical="top"/>
      <protection/>
    </xf>
    <xf numFmtId="9" fontId="11" fillId="0" borderId="34" xfId="0" applyNumberFormat="1" applyFont="1" applyFill="1" applyBorder="1" applyAlignment="1" applyProtection="1">
      <alignment horizontal="center" vertical="top"/>
      <protection/>
    </xf>
    <xf numFmtId="9" fontId="4" fillId="0" borderId="0" xfId="0" applyNumberFormat="1" applyFont="1" applyBorder="1" applyAlignment="1" applyProtection="1">
      <alignment horizontal="center" vertical="top"/>
      <protection/>
    </xf>
    <xf numFmtId="165" fontId="15" fillId="18" borderId="106" xfId="0" applyNumberFormat="1" applyFont="1" applyFill="1" applyBorder="1" applyAlignment="1" applyProtection="1">
      <alignment horizontal="center" vertical="top"/>
      <protection/>
    </xf>
    <xf numFmtId="165" fontId="15" fillId="18" borderId="69" xfId="0" applyNumberFormat="1" applyFont="1" applyFill="1" applyBorder="1" applyAlignment="1" applyProtection="1">
      <alignment horizontal="center" vertical="top"/>
      <protection/>
    </xf>
    <xf numFmtId="1" fontId="11" fillId="0" borderId="116" xfId="0" applyNumberFormat="1" applyFont="1" applyFill="1" applyBorder="1" applyAlignment="1" applyProtection="1">
      <alignment horizontal="center" vertical="top"/>
      <protection/>
    </xf>
    <xf numFmtId="0" fontId="4" fillId="0" borderId="114" xfId="0" applyFont="1" applyBorder="1" applyAlignment="1" applyProtection="1">
      <alignment horizontal="center" vertical="top"/>
      <protection/>
    </xf>
    <xf numFmtId="165" fontId="15" fillId="14" borderId="117" xfId="0" applyNumberFormat="1" applyFont="1" applyFill="1" applyBorder="1" applyAlignment="1" applyProtection="1">
      <alignment horizontal="center" vertical="top"/>
      <protection/>
    </xf>
    <xf numFmtId="165" fontId="15" fillId="14" borderId="106" xfId="0" applyNumberFormat="1" applyFont="1" applyFill="1" applyBorder="1" applyAlignment="1" applyProtection="1">
      <alignment horizontal="center" vertical="top"/>
      <protection/>
    </xf>
    <xf numFmtId="165" fontId="15" fillId="14" borderId="69" xfId="0" applyNumberFormat="1" applyFont="1" applyFill="1" applyBorder="1" applyAlignment="1" applyProtection="1">
      <alignment horizontal="center" vertical="top"/>
      <protection/>
    </xf>
    <xf numFmtId="1" fontId="4" fillId="0" borderId="111" xfId="0" applyNumberFormat="1" applyFont="1" applyFill="1" applyBorder="1" applyAlignment="1" applyProtection="1">
      <alignment horizontal="center" vertical="top"/>
      <protection/>
    </xf>
    <xf numFmtId="1" fontId="4" fillId="0" borderId="112" xfId="0" applyNumberFormat="1" applyFont="1" applyFill="1" applyBorder="1" applyAlignment="1" applyProtection="1">
      <alignment horizontal="center" vertical="top"/>
      <protection/>
    </xf>
    <xf numFmtId="9" fontId="4" fillId="0" borderId="113" xfId="0" applyNumberFormat="1" applyFont="1" applyFill="1" applyBorder="1" applyAlignment="1" applyProtection="1">
      <alignment horizontal="center" vertical="top"/>
      <protection/>
    </xf>
    <xf numFmtId="0" fontId="13" fillId="0" borderId="35" xfId="0" applyFont="1" applyFill="1" applyBorder="1" applyAlignment="1" applyProtection="1">
      <alignment horizontal="left" vertical="top" wrapText="1"/>
      <protection/>
    </xf>
    <xf numFmtId="0" fontId="0" fillId="0" borderId="35" xfId="0" applyBorder="1" applyAlignment="1" applyProtection="1">
      <alignment vertical="top"/>
      <protection/>
    </xf>
    <xf numFmtId="9" fontId="4" fillId="0" borderId="106" xfId="0" applyNumberFormat="1" applyFont="1" applyFill="1" applyBorder="1" applyAlignment="1" applyProtection="1">
      <alignment vertical="top"/>
      <protection/>
    </xf>
    <xf numFmtId="1" fontId="4" fillId="0" borderId="110" xfId="0" applyNumberFormat="1" applyFont="1" applyFill="1" applyBorder="1" applyAlignment="1" applyProtection="1">
      <alignment vertical="top"/>
      <protection/>
    </xf>
    <xf numFmtId="0" fontId="6" fillId="0" borderId="118" xfId="0" applyFont="1" applyFill="1" applyBorder="1" applyAlignment="1" applyProtection="1">
      <alignment horizontal="center" vertical="top"/>
      <protection/>
    </xf>
    <xf numFmtId="0" fontId="4" fillId="0" borderId="119" xfId="0" applyFont="1" applyBorder="1" applyAlignment="1" applyProtection="1">
      <alignment horizontal="center" vertical="top"/>
      <protection/>
    </xf>
    <xf numFmtId="0" fontId="4" fillId="0" borderId="120" xfId="0" applyFont="1" applyBorder="1" applyAlignment="1" applyProtection="1">
      <alignment horizontal="center" vertical="top"/>
      <protection/>
    </xf>
    <xf numFmtId="0" fontId="6" fillId="0" borderId="121" xfId="0" applyFont="1" applyFill="1" applyBorder="1" applyAlignment="1" applyProtection="1">
      <alignment horizontal="center" vertical="top"/>
      <protection/>
    </xf>
    <xf numFmtId="0" fontId="5" fillId="0" borderId="122" xfId="0" applyFont="1" applyFill="1" applyBorder="1" applyAlignment="1" applyProtection="1">
      <alignment horizontal="center" vertical="top" wrapText="1"/>
      <protection/>
    </xf>
    <xf numFmtId="0" fontId="5" fillId="0" borderId="123" xfId="0" applyFont="1" applyFill="1" applyBorder="1" applyAlignment="1" applyProtection="1">
      <alignment horizontal="center" vertical="top" wrapText="1"/>
      <protection/>
    </xf>
    <xf numFmtId="0" fontId="5" fillId="0" borderId="124" xfId="0" applyFont="1" applyFill="1" applyBorder="1" applyAlignment="1" applyProtection="1">
      <alignment horizontal="center" vertical="top" wrapText="1"/>
      <protection/>
    </xf>
    <xf numFmtId="0" fontId="36" fillId="0" borderId="113" xfId="0" applyFont="1" applyBorder="1" applyAlignment="1" applyProtection="1">
      <alignment horizontal="center" vertical="top"/>
      <protection/>
    </xf>
    <xf numFmtId="165" fontId="15" fillId="13" borderId="117" xfId="0" applyNumberFormat="1" applyFont="1" applyFill="1" applyBorder="1" applyAlignment="1" applyProtection="1">
      <alignment horizontal="center" vertical="top"/>
      <protection/>
    </xf>
    <xf numFmtId="0" fontId="5" fillId="0" borderId="125" xfId="0" applyFont="1" applyFill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top" wrapText="1"/>
      <protection/>
    </xf>
    <xf numFmtId="0" fontId="4" fillId="0" borderId="126" xfId="0" applyFont="1" applyBorder="1" applyAlignment="1" applyProtection="1">
      <alignment horizontal="center" vertical="top" wrapText="1"/>
      <protection/>
    </xf>
    <xf numFmtId="0" fontId="6" fillId="0" borderId="113" xfId="0" applyFont="1" applyFill="1" applyBorder="1" applyAlignment="1" applyProtection="1">
      <alignment horizontal="center" vertical="top"/>
      <protection/>
    </xf>
    <xf numFmtId="0" fontId="5" fillId="0" borderId="31" xfId="0" applyFont="1" applyFill="1" applyBorder="1" applyAlignment="1" applyProtection="1">
      <alignment horizontal="center" vertical="top" wrapText="1"/>
      <protection/>
    </xf>
    <xf numFmtId="164" fontId="4" fillId="0" borderId="108" xfId="0" applyNumberFormat="1" applyFont="1" applyFill="1" applyBorder="1" applyAlignment="1" applyProtection="1">
      <alignment vertical="top"/>
      <protection/>
    </xf>
    <xf numFmtId="0" fontId="6" fillId="0" borderId="106" xfId="0" applyFont="1" applyFill="1" applyBorder="1" applyAlignment="1" applyProtection="1">
      <alignment horizontal="center" vertical="top"/>
      <protection/>
    </xf>
    <xf numFmtId="0" fontId="5" fillId="0" borderId="127" xfId="0" applyFont="1" applyFill="1" applyBorder="1" applyAlignment="1" applyProtection="1">
      <alignment horizontal="center" vertical="top" wrapText="1"/>
      <protection/>
    </xf>
    <xf numFmtId="0" fontId="0" fillId="0" borderId="123" xfId="0" applyBorder="1" applyAlignment="1" applyProtection="1">
      <alignment horizontal="center" vertical="top" wrapText="1"/>
      <protection/>
    </xf>
    <xf numFmtId="0" fontId="0" fillId="0" borderId="65" xfId="0" applyBorder="1" applyAlignment="1" applyProtection="1">
      <alignment horizontal="center" vertical="top" wrapText="1"/>
      <protection/>
    </xf>
    <xf numFmtId="0" fontId="5" fillId="0" borderId="116" xfId="0" applyNumberFormat="1" applyFont="1" applyFill="1" applyBorder="1" applyAlignment="1" applyProtection="1">
      <alignment horizontal="center" vertical="top" wrapText="1"/>
      <protection/>
    </xf>
    <xf numFmtId="0" fontId="0" fillId="0" borderId="101" xfId="0" applyBorder="1" applyAlignment="1" applyProtection="1">
      <alignment horizontal="center" vertical="top" wrapText="1"/>
      <protection/>
    </xf>
    <xf numFmtId="0" fontId="0" fillId="0" borderId="124" xfId="0" applyBorder="1" applyAlignment="1" applyProtection="1">
      <alignment horizontal="center" vertical="top" wrapText="1"/>
      <protection/>
    </xf>
    <xf numFmtId="0" fontId="36" fillId="0" borderId="106" xfId="0" applyFont="1" applyBorder="1" applyAlignment="1" applyProtection="1">
      <alignment horizontal="center" vertical="top"/>
      <protection/>
    </xf>
    <xf numFmtId="1" fontId="4" fillId="0" borderId="128" xfId="0" applyNumberFormat="1" applyFont="1" applyFill="1" applyBorder="1" applyAlignment="1" applyProtection="1">
      <alignment vertical="top"/>
      <protection/>
    </xf>
    <xf numFmtId="0" fontId="4" fillId="0" borderId="129" xfId="0" applyFont="1" applyBorder="1" applyAlignment="1" applyProtection="1">
      <alignment vertical="top"/>
      <protection/>
    </xf>
    <xf numFmtId="0" fontId="4" fillId="0" borderId="130" xfId="0" applyFont="1" applyBorder="1" applyAlignment="1" applyProtection="1">
      <alignment vertical="top"/>
      <protection/>
    </xf>
    <xf numFmtId="0" fontId="4" fillId="0" borderId="119" xfId="0" applyFont="1" applyFill="1" applyBorder="1" applyAlignment="1" applyProtection="1">
      <alignment horizontal="center" vertical="top"/>
      <protection/>
    </xf>
    <xf numFmtId="0" fontId="4" fillId="0" borderId="117" xfId="0" applyFont="1" applyFill="1" applyBorder="1" applyAlignment="1" applyProtection="1">
      <alignment horizontal="center" vertical="top"/>
      <protection/>
    </xf>
    <xf numFmtId="0" fontId="4" fillId="0" borderId="120" xfId="0" applyFont="1" applyFill="1" applyBorder="1" applyAlignment="1" applyProtection="1">
      <alignment horizontal="center" vertical="top"/>
      <protection/>
    </xf>
    <xf numFmtId="0" fontId="5" fillId="0" borderId="32" xfId="0" applyFont="1" applyFill="1" applyBorder="1" applyAlignment="1" applyProtection="1">
      <alignment horizontal="center" vertical="top" wrapText="1"/>
      <protection/>
    </xf>
    <xf numFmtId="0" fontId="4" fillId="0" borderId="32" xfId="0" applyFont="1" applyFill="1" applyBorder="1" applyAlignment="1" applyProtection="1">
      <alignment horizontal="center" vertical="top" wrapText="1"/>
      <protection/>
    </xf>
    <xf numFmtId="0" fontId="4" fillId="0" borderId="51" xfId="0" applyFont="1" applyFill="1" applyBorder="1" applyAlignment="1" applyProtection="1">
      <alignment horizontal="center" vertical="top" wrapText="1"/>
      <protection/>
    </xf>
    <xf numFmtId="0" fontId="4" fillId="0" borderId="126" xfId="0" applyFont="1" applyFill="1" applyBorder="1" applyAlignment="1" applyProtection="1">
      <alignment horizontal="center" vertical="top" wrapText="1"/>
      <protection/>
    </xf>
    <xf numFmtId="0" fontId="4" fillId="0" borderId="131" xfId="0" applyFont="1" applyBorder="1" applyAlignment="1" applyProtection="1">
      <alignment horizontal="center" vertical="top" wrapText="1"/>
      <protection/>
    </xf>
    <xf numFmtId="164" fontId="4" fillId="0" borderId="132" xfId="0" applyNumberFormat="1" applyFont="1" applyFill="1" applyBorder="1" applyAlignment="1" applyProtection="1">
      <alignment vertical="top"/>
      <protection/>
    </xf>
    <xf numFmtId="0" fontId="4" fillId="0" borderId="133" xfId="0" applyFont="1" applyBorder="1" applyAlignment="1" applyProtection="1">
      <alignment vertical="top"/>
      <protection/>
    </xf>
    <xf numFmtId="14" fontId="5" fillId="0" borderId="125" xfId="0" applyNumberFormat="1" applyFont="1" applyFill="1" applyBorder="1" applyAlignment="1" applyProtection="1">
      <alignment horizontal="center" vertical="top" wrapText="1"/>
      <protection/>
    </xf>
    <xf numFmtId="0" fontId="5" fillId="0" borderId="67" xfId="0" applyFont="1" applyFill="1" applyBorder="1" applyAlignment="1" applyProtection="1">
      <alignment horizontal="center" vertical="top" wrapText="1"/>
      <protection/>
    </xf>
    <xf numFmtId="1" fontId="4" fillId="0" borderId="134" xfId="0" applyNumberFormat="1" applyFont="1" applyFill="1" applyBorder="1" applyAlignment="1" applyProtection="1">
      <alignment vertical="top"/>
      <protection/>
    </xf>
    <xf numFmtId="0" fontId="4" fillId="0" borderId="133" xfId="0" applyFont="1" applyFill="1" applyBorder="1" applyAlignment="1" applyProtection="1">
      <alignment vertical="top"/>
      <protection/>
    </xf>
    <xf numFmtId="164" fontId="4" fillId="0" borderId="135" xfId="0" applyNumberFormat="1" applyFont="1" applyFill="1" applyBorder="1" applyAlignment="1" applyProtection="1">
      <alignment vertical="top"/>
      <protection/>
    </xf>
    <xf numFmtId="0" fontId="4" fillId="0" borderId="136" xfId="0" applyFont="1" applyBorder="1" applyAlignment="1" applyProtection="1">
      <alignment vertical="top"/>
      <protection/>
    </xf>
    <xf numFmtId="0" fontId="4" fillId="0" borderId="137" xfId="0" applyFont="1" applyFill="1" applyBorder="1" applyAlignment="1" applyProtection="1">
      <alignment vertical="top"/>
      <protection/>
    </xf>
    <xf numFmtId="0" fontId="4" fillId="0" borderId="136" xfId="0" applyFont="1" applyFill="1" applyBorder="1" applyAlignment="1" applyProtection="1">
      <alignment vertical="top"/>
      <protection/>
    </xf>
    <xf numFmtId="165" fontId="15" fillId="21" borderId="119" xfId="0" applyNumberFormat="1" applyFont="1" applyFill="1" applyBorder="1" applyAlignment="1" applyProtection="1">
      <alignment horizontal="center" vertical="top"/>
      <protection/>
    </xf>
    <xf numFmtId="0" fontId="4" fillId="0" borderId="129" xfId="0" applyFont="1" applyFill="1" applyBorder="1" applyAlignment="1" applyProtection="1">
      <alignment vertical="top"/>
      <protection/>
    </xf>
    <xf numFmtId="0" fontId="4" fillId="0" borderId="138" xfId="0" applyFont="1" applyFill="1" applyBorder="1" applyAlignment="1" applyProtection="1">
      <alignment vertical="top"/>
      <protection/>
    </xf>
    <xf numFmtId="0" fontId="4" fillId="0" borderId="130" xfId="0" applyFont="1" applyFill="1" applyBorder="1" applyAlignment="1" applyProtection="1">
      <alignment vertical="top"/>
      <protection/>
    </xf>
    <xf numFmtId="0" fontId="6" fillId="0" borderId="37" xfId="0" applyFont="1" applyFill="1" applyBorder="1" applyAlignment="1" applyProtection="1">
      <alignment horizontal="center" vertical="top"/>
      <protection/>
    </xf>
    <xf numFmtId="0" fontId="6" fillId="0" borderId="53" xfId="0" applyFont="1" applyFill="1" applyBorder="1" applyAlignment="1" applyProtection="1">
      <alignment horizontal="center" vertical="top"/>
      <protection/>
    </xf>
    <xf numFmtId="9" fontId="4" fillId="0" borderId="118" xfId="0" applyNumberFormat="1" applyFont="1" applyFill="1" applyBorder="1" applyAlignment="1" applyProtection="1">
      <alignment vertical="top"/>
      <protection/>
    </xf>
    <xf numFmtId="0" fontId="4" fillId="0" borderId="119" xfId="0" applyFont="1" applyBorder="1" applyAlignment="1" applyProtection="1">
      <alignment vertical="top"/>
      <protection/>
    </xf>
    <xf numFmtId="0" fontId="4" fillId="0" borderId="120" xfId="0" applyFont="1" applyBorder="1" applyAlignment="1" applyProtection="1">
      <alignment vertical="top"/>
      <protection/>
    </xf>
    <xf numFmtId="9" fontId="4" fillId="0" borderId="121" xfId="0" applyNumberFormat="1" applyFont="1" applyFill="1" applyBorder="1" applyAlignment="1" applyProtection="1">
      <alignment vertical="top"/>
      <protection/>
    </xf>
    <xf numFmtId="0" fontId="4" fillId="0" borderId="123" xfId="0" applyFont="1" applyFill="1" applyBorder="1" applyAlignment="1" applyProtection="1">
      <alignment horizontal="center" vertical="top" wrapText="1"/>
      <protection/>
    </xf>
    <xf numFmtId="9" fontId="4" fillId="0" borderId="118" xfId="0" applyNumberFormat="1" applyFont="1" applyFill="1" applyBorder="1" applyAlignment="1" applyProtection="1">
      <alignment horizontal="center" vertical="top"/>
      <protection/>
    </xf>
    <xf numFmtId="0" fontId="4" fillId="0" borderId="117" xfId="0" applyFont="1" applyBorder="1" applyAlignment="1" applyProtection="1">
      <alignment horizontal="center" vertical="top"/>
      <protection/>
    </xf>
    <xf numFmtId="0" fontId="4" fillId="0" borderId="135" xfId="0" applyNumberFormat="1" applyFont="1" applyFill="1" applyBorder="1" applyAlignment="1" applyProtection="1">
      <alignment horizontal="center" vertical="top"/>
      <protection/>
    </xf>
    <xf numFmtId="0" fontId="4" fillId="0" borderId="137" xfId="0" applyFont="1" applyBorder="1" applyAlignment="1" applyProtection="1">
      <alignment vertical="top"/>
      <protection/>
    </xf>
    <xf numFmtId="0" fontId="4" fillId="0" borderId="128" xfId="0" applyNumberFormat="1" applyFont="1" applyFill="1" applyBorder="1" applyAlignment="1" applyProtection="1">
      <alignment horizontal="center" vertical="top"/>
      <protection/>
    </xf>
    <xf numFmtId="0" fontId="4" fillId="0" borderId="138" xfId="0" applyFont="1" applyBorder="1" applyAlignment="1" applyProtection="1">
      <alignment vertical="top"/>
      <protection/>
    </xf>
    <xf numFmtId="0" fontId="4" fillId="0" borderId="119" xfId="0" applyFont="1" applyFill="1" applyBorder="1" applyAlignment="1" applyProtection="1">
      <alignment vertical="top"/>
      <protection/>
    </xf>
    <xf numFmtId="0" fontId="4" fillId="0" borderId="117" xfId="0" applyFont="1" applyFill="1" applyBorder="1" applyAlignment="1" applyProtection="1">
      <alignment vertical="top"/>
      <protection/>
    </xf>
    <xf numFmtId="0" fontId="4" fillId="0" borderId="120" xfId="0" applyFont="1" applyFill="1" applyBorder="1" applyAlignment="1" applyProtection="1">
      <alignment vertical="top"/>
      <protection/>
    </xf>
    <xf numFmtId="9" fontId="4" fillId="0" borderId="30" xfId="0" applyNumberFormat="1" applyFont="1" applyFill="1" applyBorder="1" applyAlignment="1" applyProtection="1">
      <alignment horizontal="center" vertical="top"/>
      <protection/>
    </xf>
    <xf numFmtId="0" fontId="4" fillId="0" borderId="139" xfId="0" applyFont="1" applyBorder="1" applyAlignment="1" applyProtection="1">
      <alignment horizontal="center" vertical="top"/>
      <protection/>
    </xf>
    <xf numFmtId="0" fontId="1" fillId="0" borderId="118" xfId="0" applyFont="1" applyFill="1" applyBorder="1" applyAlignment="1" applyProtection="1">
      <alignment horizontal="center" vertical="top" wrapText="1"/>
      <protection/>
    </xf>
    <xf numFmtId="0" fontId="1" fillId="0" borderId="140" xfId="0" applyFont="1" applyFill="1" applyBorder="1" applyAlignment="1" applyProtection="1">
      <alignment horizontal="center" vertical="top" wrapText="1"/>
      <protection/>
    </xf>
    <xf numFmtId="0" fontId="6" fillId="0" borderId="125" xfId="0" applyFont="1" applyFill="1" applyBorder="1" applyAlignment="1" applyProtection="1">
      <alignment horizontal="center" vertical="top" wrapText="1"/>
      <protection/>
    </xf>
    <xf numFmtId="0" fontId="6" fillId="0" borderId="30" xfId="0" applyFont="1" applyFill="1" applyBorder="1" applyAlignment="1" applyProtection="1">
      <alignment horizontal="center" vertical="top" wrapText="1"/>
      <protection/>
    </xf>
    <xf numFmtId="0" fontId="6" fillId="0" borderId="118" xfId="0" applyFont="1" applyFill="1" applyBorder="1" applyAlignment="1" applyProtection="1">
      <alignment horizontal="center" vertical="top" wrapText="1"/>
      <protection/>
    </xf>
    <xf numFmtId="0" fontId="6" fillId="0" borderId="140" xfId="0" applyFont="1" applyFill="1" applyBorder="1" applyAlignment="1" applyProtection="1">
      <alignment horizontal="center" vertical="top" wrapText="1"/>
      <protection/>
    </xf>
    <xf numFmtId="165" fontId="2" fillId="0" borderId="30" xfId="0" applyNumberFormat="1" applyFont="1" applyFill="1" applyBorder="1" applyAlignment="1" applyProtection="1">
      <alignment horizontal="center" vertical="top"/>
      <protection/>
    </xf>
    <xf numFmtId="0" fontId="0" fillId="0" borderId="139" xfId="0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/>
      <protection/>
    </xf>
    <xf numFmtId="9" fontId="4" fillId="0" borderId="16" xfId="0" applyNumberFormat="1" applyFont="1" applyFill="1" applyBorder="1" applyAlignment="1" applyProtection="1">
      <alignment vertical="top"/>
      <protection/>
    </xf>
    <xf numFmtId="9" fontId="4" fillId="0" borderId="18" xfId="0" applyNumberFormat="1" applyFont="1" applyFill="1" applyBorder="1" applyAlignment="1" applyProtection="1">
      <alignment vertical="top"/>
      <protection/>
    </xf>
    <xf numFmtId="9" fontId="4" fillId="0" borderId="20" xfId="0" applyNumberFormat="1" applyFont="1" applyFill="1" applyBorder="1" applyAlignment="1" applyProtection="1">
      <alignment vertical="top"/>
      <protection/>
    </xf>
    <xf numFmtId="0" fontId="4" fillId="0" borderId="125" xfId="0" applyNumberFormat="1" applyFont="1" applyFill="1" applyBorder="1" applyAlignment="1" applyProtection="1">
      <alignment horizontal="center" vertical="top"/>
      <protection/>
    </xf>
    <xf numFmtId="0" fontId="4" fillId="0" borderId="32" xfId="0" applyFont="1" applyBorder="1" applyAlignment="1" applyProtection="1">
      <alignment vertical="top"/>
      <protection/>
    </xf>
    <xf numFmtId="165" fontId="15" fillId="19" borderId="119" xfId="0" applyNumberFormat="1" applyFont="1" applyFill="1" applyBorder="1" applyAlignment="1" applyProtection="1">
      <alignment horizontal="center" vertical="top"/>
      <protection/>
    </xf>
    <xf numFmtId="165" fontId="15" fillId="19" borderId="117" xfId="0" applyNumberFormat="1" applyFont="1" applyFill="1" applyBorder="1" applyAlignment="1" applyProtection="1">
      <alignment horizontal="center" vertical="top"/>
      <protection/>
    </xf>
    <xf numFmtId="0" fontId="4" fillId="0" borderId="116" xfId="0" applyNumberFormat="1" applyFont="1" applyFill="1" applyBorder="1" applyAlignment="1" applyProtection="1">
      <alignment horizontal="center" vertical="top"/>
      <protection/>
    </xf>
    <xf numFmtId="0" fontId="4" fillId="0" borderId="114" xfId="0" applyFont="1" applyBorder="1" applyAlignment="1" applyProtection="1">
      <alignment vertical="top"/>
      <protection/>
    </xf>
    <xf numFmtId="0" fontId="0" fillId="0" borderId="114" xfId="0" applyBorder="1" applyAlignment="1" applyProtection="1">
      <alignment vertical="top"/>
      <protection/>
    </xf>
    <xf numFmtId="0" fontId="0" fillId="0" borderId="115" xfId="0" applyBorder="1" applyAlignment="1" applyProtection="1">
      <alignment vertical="top"/>
      <protection/>
    </xf>
    <xf numFmtId="1" fontId="4" fillId="0" borderId="128" xfId="0" applyNumberFormat="1" applyFont="1" applyFill="1" applyBorder="1" applyAlignment="1" applyProtection="1">
      <alignment horizontal="center" vertical="top"/>
      <protection/>
    </xf>
    <xf numFmtId="9" fontId="4" fillId="0" borderId="37" xfId="0" applyNumberFormat="1" applyFont="1" applyFill="1" applyBorder="1" applyAlignment="1" applyProtection="1">
      <alignment vertical="top"/>
      <protection/>
    </xf>
    <xf numFmtId="9" fontId="4" fillId="0" borderId="53" xfId="0" applyNumberFormat="1" applyFont="1" applyFill="1" applyBorder="1" applyAlignment="1" applyProtection="1">
      <alignment vertical="top"/>
      <protection/>
    </xf>
    <xf numFmtId="0" fontId="4" fillId="0" borderId="112" xfId="0" applyNumberFormat="1" applyFont="1" applyFill="1" applyBorder="1" applyAlignment="1" applyProtection="1">
      <alignment horizontal="center" vertical="top"/>
      <protection/>
    </xf>
    <xf numFmtId="0" fontId="4" fillId="0" borderId="110" xfId="0" applyFont="1" applyBorder="1" applyAlignment="1" applyProtection="1">
      <alignment vertical="top"/>
      <protection/>
    </xf>
    <xf numFmtId="0" fontId="6" fillId="0" borderId="135" xfId="0" applyFont="1" applyFill="1" applyBorder="1" applyAlignment="1" applyProtection="1">
      <alignment horizontal="center" vertical="center" wrapText="1"/>
      <protection/>
    </xf>
    <xf numFmtId="0" fontId="6" fillId="0" borderId="128" xfId="0" applyFont="1" applyFill="1" applyBorder="1" applyAlignment="1" applyProtection="1">
      <alignment horizontal="center" vertical="center"/>
      <protection/>
    </xf>
    <xf numFmtId="164" fontId="4" fillId="0" borderId="44" xfId="0" applyNumberFormat="1" applyFont="1" applyFill="1" applyBorder="1" applyAlignment="1" applyProtection="1">
      <alignment vertical="top"/>
      <protection/>
    </xf>
    <xf numFmtId="164" fontId="4" fillId="0" borderId="85" xfId="0" applyNumberFormat="1" applyFont="1" applyFill="1" applyBorder="1" applyAlignment="1" applyProtection="1">
      <alignment vertical="top"/>
      <protection/>
    </xf>
    <xf numFmtId="1" fontId="4" fillId="0" borderId="23" xfId="0" applyNumberFormat="1" applyFont="1" applyFill="1" applyBorder="1" applyAlignment="1" applyProtection="1">
      <alignment vertical="top"/>
      <protection/>
    </xf>
    <xf numFmtId="1" fontId="4" fillId="0" borderId="19" xfId="0" applyNumberFormat="1" applyFont="1" applyFill="1" applyBorder="1" applyAlignment="1" applyProtection="1">
      <alignment vertical="top"/>
      <protection/>
    </xf>
    <xf numFmtId="1" fontId="4" fillId="0" borderId="24" xfId="0" applyNumberFormat="1" applyFont="1" applyFill="1" applyBorder="1" applyAlignment="1" applyProtection="1">
      <alignment vertical="top"/>
      <protection/>
    </xf>
    <xf numFmtId="0" fontId="6" fillId="0" borderId="135" xfId="0" applyFont="1" applyFill="1" applyBorder="1" applyAlignment="1" applyProtection="1">
      <alignment horizontal="center" vertical="top"/>
      <protection/>
    </xf>
    <xf numFmtId="0" fontId="6" fillId="0" borderId="128" xfId="0" applyFont="1" applyFill="1" applyBorder="1" applyAlignment="1" applyProtection="1">
      <alignment horizontal="center" vertical="top"/>
      <protection/>
    </xf>
    <xf numFmtId="1" fontId="4" fillId="0" borderId="17" xfId="0" applyNumberFormat="1" applyFont="1" applyFill="1" applyBorder="1" applyAlignment="1" applyProtection="1">
      <alignment vertical="top"/>
      <protection/>
    </xf>
    <xf numFmtId="1" fontId="4" fillId="0" borderId="21" xfId="0" applyNumberFormat="1" applyFont="1" applyFill="1" applyBorder="1" applyAlignment="1" applyProtection="1">
      <alignment vertical="top"/>
      <protection/>
    </xf>
    <xf numFmtId="0" fontId="16" fillId="0" borderId="125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30" xfId="0" applyBorder="1" applyAlignment="1" applyProtection="1">
      <alignment horizontal="center" wrapText="1"/>
      <protection/>
    </xf>
    <xf numFmtId="0" fontId="0" fillId="0" borderId="67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6" fillId="0" borderId="125" xfId="0" applyFont="1" applyFill="1" applyBorder="1" applyAlignment="1" applyProtection="1">
      <alignment horizontal="center" vertical="top"/>
      <protection/>
    </xf>
    <xf numFmtId="0" fontId="6" fillId="0" borderId="30" xfId="0" applyFont="1" applyFill="1" applyBorder="1" applyAlignment="1" applyProtection="1">
      <alignment horizontal="center" vertical="top"/>
      <protection/>
    </xf>
    <xf numFmtId="0" fontId="5" fillId="0" borderId="141" xfId="0" applyFont="1" applyFill="1" applyBorder="1" applyAlignment="1" applyProtection="1">
      <alignment horizontal="center" vertical="top" wrapText="1"/>
      <protection/>
    </xf>
    <xf numFmtId="0" fontId="5" fillId="0" borderId="142" xfId="0" applyFont="1" applyFill="1" applyBorder="1" applyAlignment="1" applyProtection="1">
      <alignment horizontal="center" vertical="top" wrapText="1"/>
      <protection/>
    </xf>
    <xf numFmtId="0" fontId="5" fillId="0" borderId="143" xfId="0" applyFont="1" applyFill="1" applyBorder="1" applyAlignment="1" applyProtection="1">
      <alignment horizontal="center" vertical="top" wrapText="1"/>
      <protection/>
    </xf>
    <xf numFmtId="0" fontId="5" fillId="0" borderId="144" xfId="0" applyFont="1" applyFill="1" applyBorder="1" applyAlignment="1" applyProtection="1">
      <alignment horizontal="center" vertical="top" wrapText="1"/>
      <protection/>
    </xf>
    <xf numFmtId="14" fontId="5" fillId="0" borderId="116" xfId="0" applyNumberFormat="1" applyFont="1" applyFill="1" applyBorder="1" applyAlignment="1" applyProtection="1">
      <alignment horizontal="center" vertical="top" wrapText="1"/>
      <protection/>
    </xf>
    <xf numFmtId="0" fontId="5" fillId="0" borderId="10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143"/>
  <sheetViews>
    <sheetView tabSelected="1" view="pageBreakPreview" zoomScaleNormal="85" zoomScaleSheetLayoutView="100" zoomScalePageLayoutView="0" workbookViewId="0" topLeftCell="A1">
      <selection activeCell="I10" sqref="I10"/>
    </sheetView>
  </sheetViews>
  <sheetFormatPr defaultColWidth="11.421875" defaultRowHeight="15" outlineLevelRow="1"/>
  <cols>
    <col min="1" max="1" width="1.7109375" style="3" customWidth="1"/>
    <col min="2" max="2" width="5.57421875" style="79" customWidth="1"/>
    <col min="3" max="3" width="2.00390625" style="79" customWidth="1"/>
    <col min="4" max="4" width="60.28125" style="4" customWidth="1"/>
    <col min="5" max="5" width="8.8515625" style="5" hidden="1" customWidth="1"/>
    <col min="6" max="6" width="9.57421875" style="6" hidden="1" customWidth="1"/>
    <col min="7" max="7" width="18.421875" style="6" hidden="1" customWidth="1"/>
    <col min="8" max="8" width="17.421875" style="6" customWidth="1"/>
    <col min="9" max="9" width="7.140625" style="7" customWidth="1"/>
    <col min="10" max="10" width="8.421875" style="6" customWidth="1"/>
    <col min="11" max="11" width="7.7109375" style="8" customWidth="1"/>
    <col min="12" max="12" width="8.421875" style="9" hidden="1" customWidth="1"/>
    <col min="13" max="13" width="10.28125" style="5" hidden="1" customWidth="1"/>
    <col min="14" max="14" width="11.140625" style="5" hidden="1" customWidth="1"/>
    <col min="15" max="15" width="14.421875" style="5" hidden="1" customWidth="1"/>
    <col min="16" max="16" width="15.00390625" style="5" hidden="1" customWidth="1"/>
    <col min="17" max="17" width="11.421875" style="5" customWidth="1"/>
    <col min="18" max="18" width="13.140625" style="5" customWidth="1"/>
    <col min="19" max="19" width="12.57421875" style="1" customWidth="1"/>
    <col min="20" max="20" width="11.421875" style="2" customWidth="1"/>
    <col min="21" max="21" width="13.28125" style="2" customWidth="1"/>
    <col min="22" max="16384" width="11.421875" style="2" customWidth="1"/>
  </cols>
  <sheetData>
    <row r="1" spans="1:19" s="93" customFormat="1" ht="42.75" customHeight="1" thickBot="1">
      <c r="A1" s="91"/>
      <c r="B1" s="340" t="s">
        <v>177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92"/>
    </row>
    <row r="2" spans="2:19" ht="28.5" customHeight="1">
      <c r="B2" s="446" t="s">
        <v>55</v>
      </c>
      <c r="C2" s="447"/>
      <c r="D2" s="448"/>
      <c r="E2" s="453" t="s">
        <v>17</v>
      </c>
      <c r="F2" s="454"/>
      <c r="G2" s="10" t="s">
        <v>18</v>
      </c>
      <c r="H2" s="413" t="s">
        <v>56</v>
      </c>
      <c r="I2" s="435" t="s">
        <v>179</v>
      </c>
      <c r="J2" s="436"/>
      <c r="K2" s="414" t="s">
        <v>178</v>
      </c>
      <c r="L2" s="442" t="s">
        <v>0</v>
      </c>
      <c r="M2" s="443"/>
      <c r="N2" s="414" t="s">
        <v>180</v>
      </c>
      <c r="O2" s="412" t="s">
        <v>1</v>
      </c>
      <c r="P2" s="413"/>
      <c r="Q2" s="414" t="s">
        <v>182</v>
      </c>
      <c r="R2" s="414" t="s">
        <v>181</v>
      </c>
      <c r="S2" s="410" t="s">
        <v>19</v>
      </c>
    </row>
    <row r="3" spans="2:19" ht="43.5" customHeight="1" thickBot="1">
      <c r="B3" s="449"/>
      <c r="C3" s="450"/>
      <c r="D3" s="451"/>
      <c r="E3" s="220" t="s">
        <v>3</v>
      </c>
      <c r="F3" s="11" t="s">
        <v>47</v>
      </c>
      <c r="G3" s="12"/>
      <c r="H3" s="452"/>
      <c r="I3" s="104" t="s">
        <v>3</v>
      </c>
      <c r="J3" s="105" t="s">
        <v>47</v>
      </c>
      <c r="K3" s="415"/>
      <c r="L3" s="231" t="s">
        <v>3</v>
      </c>
      <c r="M3" s="232" t="s">
        <v>2</v>
      </c>
      <c r="N3" s="415"/>
      <c r="O3" s="233" t="s">
        <v>3</v>
      </c>
      <c r="P3" s="232" t="s">
        <v>2</v>
      </c>
      <c r="Q3" s="415"/>
      <c r="R3" s="415"/>
      <c r="S3" s="411"/>
    </row>
    <row r="4" spans="2:19" ht="16.5" thickBot="1">
      <c r="B4" s="229" t="s">
        <v>4</v>
      </c>
      <c r="C4" s="230"/>
      <c r="D4" s="13"/>
      <c r="E4" s="13"/>
      <c r="F4" s="13"/>
      <c r="G4" s="13"/>
      <c r="H4" s="13"/>
      <c r="I4" s="14"/>
      <c r="J4" s="13"/>
      <c r="K4" s="13"/>
      <c r="L4" s="15"/>
      <c r="M4" s="16"/>
      <c r="N4" s="13"/>
      <c r="O4" s="16"/>
      <c r="P4" s="16"/>
      <c r="Q4" s="13"/>
      <c r="R4" s="107">
        <v>0.25</v>
      </c>
      <c r="S4" s="416">
        <f>SUM(Q5*R4+Q41*R40+Q53*R52+Q82*R81+Q95*R94+Q128*R127)</f>
        <v>0</v>
      </c>
    </row>
    <row r="5" spans="2:19" ht="15.75" customHeight="1" thickBot="1">
      <c r="B5" s="17"/>
      <c r="C5" s="18"/>
      <c r="D5" s="94" t="s">
        <v>58</v>
      </c>
      <c r="E5" s="19"/>
      <c r="F5" s="19"/>
      <c r="G5" s="19"/>
      <c r="H5" s="19"/>
      <c r="I5" s="20"/>
      <c r="J5" s="19"/>
      <c r="K5" s="19"/>
      <c r="L5" s="21"/>
      <c r="M5" s="22"/>
      <c r="N5" s="23"/>
      <c r="O5" s="401">
        <f>SUM(L6:L39)</f>
        <v>0</v>
      </c>
      <c r="P5" s="403">
        <f>SUM(M6:M39)</f>
        <v>1700</v>
      </c>
      <c r="Q5" s="399">
        <f>SUM(O5/P5)</f>
        <v>0</v>
      </c>
      <c r="R5" s="424"/>
      <c r="S5" s="417"/>
    </row>
    <row r="6" spans="2:19" ht="15" customHeight="1">
      <c r="B6" s="459" t="s">
        <v>20</v>
      </c>
      <c r="C6" s="115"/>
      <c r="D6" s="118" t="s">
        <v>61</v>
      </c>
      <c r="E6" s="178"/>
      <c r="F6" s="119">
        <v>100</v>
      </c>
      <c r="G6" s="119"/>
      <c r="H6" s="120">
        <f>M6/$P5*R4</f>
        <v>0.04411764705882353</v>
      </c>
      <c r="I6" s="221"/>
      <c r="J6" s="56">
        <v>100</v>
      </c>
      <c r="K6" s="314">
        <v>3</v>
      </c>
      <c r="L6" s="307">
        <f>I6*K6</f>
        <v>0</v>
      </c>
      <c r="M6" s="308">
        <f>J6*K6</f>
        <v>300</v>
      </c>
      <c r="N6" s="309">
        <f>SUM(L6/M6)</f>
        <v>0</v>
      </c>
      <c r="O6" s="379"/>
      <c r="P6" s="368"/>
      <c r="Q6" s="345"/>
      <c r="R6" s="424"/>
      <c r="S6" s="417"/>
    </row>
    <row r="7" spans="1:19" s="114" customFormat="1" ht="15" customHeight="1" outlineLevel="1">
      <c r="A7" s="3"/>
      <c r="B7" s="318"/>
      <c r="C7" s="116"/>
      <c r="D7" s="234" t="s">
        <v>62</v>
      </c>
      <c r="E7" s="179"/>
      <c r="F7" s="26"/>
      <c r="G7" s="26"/>
      <c r="H7" s="121"/>
      <c r="I7" s="222"/>
      <c r="J7" s="27">
        <v>50</v>
      </c>
      <c r="K7" s="315"/>
      <c r="L7" s="300"/>
      <c r="M7" s="303"/>
      <c r="N7" s="310"/>
      <c r="O7" s="379"/>
      <c r="P7" s="368"/>
      <c r="Q7" s="345"/>
      <c r="R7" s="424"/>
      <c r="S7" s="417"/>
    </row>
    <row r="8" spans="1:19" s="114" customFormat="1" ht="15" customHeight="1" outlineLevel="1">
      <c r="A8" s="3"/>
      <c r="B8" s="364"/>
      <c r="C8" s="123"/>
      <c r="D8" s="235" t="s">
        <v>63</v>
      </c>
      <c r="E8" s="180"/>
      <c r="F8" s="28"/>
      <c r="G8" s="28"/>
      <c r="H8" s="122"/>
      <c r="I8" s="223"/>
      <c r="J8" s="29">
        <v>50</v>
      </c>
      <c r="K8" s="315"/>
      <c r="L8" s="301"/>
      <c r="M8" s="304"/>
      <c r="N8" s="311"/>
      <c r="O8" s="379"/>
      <c r="P8" s="368"/>
      <c r="Q8" s="345"/>
      <c r="R8" s="424"/>
      <c r="S8" s="417"/>
    </row>
    <row r="9" spans="2:19" ht="15">
      <c r="B9" s="244" t="s">
        <v>21</v>
      </c>
      <c r="C9" s="129"/>
      <c r="D9" s="124" t="s">
        <v>64</v>
      </c>
      <c r="E9" s="181"/>
      <c r="F9" s="24">
        <v>100</v>
      </c>
      <c r="G9" s="24"/>
      <c r="H9" s="125">
        <f>M9/P5*R4</f>
        <v>0.014705882352941176</v>
      </c>
      <c r="I9" s="224"/>
      <c r="J9" s="25">
        <v>100</v>
      </c>
      <c r="K9" s="295">
        <v>1</v>
      </c>
      <c r="L9" s="299">
        <f>I9*K9</f>
        <v>0</v>
      </c>
      <c r="M9" s="302">
        <f>J9*K9</f>
        <v>100</v>
      </c>
      <c r="N9" s="312">
        <f>SUM(L9/M9)</f>
        <v>0</v>
      </c>
      <c r="O9" s="379"/>
      <c r="P9" s="368"/>
      <c r="Q9" s="345"/>
      <c r="R9" s="424"/>
      <c r="S9" s="417"/>
    </row>
    <row r="10" spans="2:19" ht="15" outlineLevel="1">
      <c r="B10" s="318"/>
      <c r="C10" s="116"/>
      <c r="D10" s="234" t="s">
        <v>65</v>
      </c>
      <c r="E10" s="179"/>
      <c r="F10" s="26"/>
      <c r="G10" s="26"/>
      <c r="H10" s="121"/>
      <c r="I10" s="222"/>
      <c r="J10" s="27">
        <v>30</v>
      </c>
      <c r="K10" s="296"/>
      <c r="L10" s="300"/>
      <c r="M10" s="303"/>
      <c r="N10" s="310"/>
      <c r="O10" s="379"/>
      <c r="P10" s="368"/>
      <c r="Q10" s="345"/>
      <c r="R10" s="424"/>
      <c r="S10" s="417"/>
    </row>
    <row r="11" spans="2:19" ht="15" outlineLevel="1">
      <c r="B11" s="318"/>
      <c r="C11" s="116"/>
      <c r="D11" s="234" t="s">
        <v>66</v>
      </c>
      <c r="E11" s="179"/>
      <c r="F11" s="26"/>
      <c r="G11" s="26"/>
      <c r="H11" s="121"/>
      <c r="I11" s="222"/>
      <c r="J11" s="27">
        <v>30</v>
      </c>
      <c r="K11" s="296"/>
      <c r="L11" s="300"/>
      <c r="M11" s="303"/>
      <c r="N11" s="310"/>
      <c r="O11" s="379"/>
      <c r="P11" s="368"/>
      <c r="Q11" s="345"/>
      <c r="R11" s="424"/>
      <c r="S11" s="417"/>
    </row>
    <row r="12" spans="2:19" ht="15" outlineLevel="1">
      <c r="B12" s="364"/>
      <c r="C12" s="123"/>
      <c r="D12" s="235" t="s">
        <v>67</v>
      </c>
      <c r="E12" s="180"/>
      <c r="F12" s="28"/>
      <c r="G12" s="28"/>
      <c r="H12" s="122"/>
      <c r="I12" s="223"/>
      <c r="J12" s="29">
        <v>40</v>
      </c>
      <c r="K12" s="297"/>
      <c r="L12" s="301"/>
      <c r="M12" s="304"/>
      <c r="N12" s="311"/>
      <c r="O12" s="379"/>
      <c r="P12" s="368"/>
      <c r="Q12" s="345"/>
      <c r="R12" s="424"/>
      <c r="S12" s="417"/>
    </row>
    <row r="13" spans="2:19" ht="15" customHeight="1">
      <c r="B13" s="244" t="s">
        <v>22</v>
      </c>
      <c r="C13" s="129"/>
      <c r="D13" s="124" t="s">
        <v>68</v>
      </c>
      <c r="E13" s="181"/>
      <c r="F13" s="24">
        <v>100</v>
      </c>
      <c r="G13" s="24"/>
      <c r="H13" s="125">
        <f>M13/P5*R4</f>
        <v>0.04411764705882353</v>
      </c>
      <c r="I13" s="224"/>
      <c r="J13" s="25">
        <v>100</v>
      </c>
      <c r="K13" s="295">
        <v>3</v>
      </c>
      <c r="L13" s="299">
        <f>I13*K13</f>
        <v>0</v>
      </c>
      <c r="M13" s="302">
        <f>J13*K13</f>
        <v>300</v>
      </c>
      <c r="N13" s="312">
        <f>SUM(L13/M13)</f>
        <v>0</v>
      </c>
      <c r="O13" s="379"/>
      <c r="P13" s="368"/>
      <c r="Q13" s="345"/>
      <c r="R13" s="424"/>
      <c r="S13" s="417"/>
    </row>
    <row r="14" spans="2:19" ht="15" customHeight="1" outlineLevel="1">
      <c r="B14" s="318"/>
      <c r="C14" s="116"/>
      <c r="D14" s="234" t="s">
        <v>69</v>
      </c>
      <c r="E14" s="179"/>
      <c r="F14" s="26"/>
      <c r="G14" s="26"/>
      <c r="H14" s="121"/>
      <c r="I14" s="222"/>
      <c r="J14" s="27">
        <v>30</v>
      </c>
      <c r="K14" s="296"/>
      <c r="L14" s="300"/>
      <c r="M14" s="303"/>
      <c r="N14" s="310"/>
      <c r="O14" s="379"/>
      <c r="P14" s="368"/>
      <c r="Q14" s="345"/>
      <c r="R14" s="424"/>
      <c r="S14" s="417"/>
    </row>
    <row r="15" spans="2:19" ht="15" customHeight="1" outlineLevel="1">
      <c r="B15" s="318"/>
      <c r="C15" s="116"/>
      <c r="D15" s="234" t="s">
        <v>70</v>
      </c>
      <c r="E15" s="179"/>
      <c r="F15" s="26"/>
      <c r="G15" s="26"/>
      <c r="H15" s="121"/>
      <c r="I15" s="222"/>
      <c r="J15" s="27">
        <v>30</v>
      </c>
      <c r="K15" s="296"/>
      <c r="L15" s="300"/>
      <c r="M15" s="303"/>
      <c r="N15" s="310"/>
      <c r="O15" s="379"/>
      <c r="P15" s="368"/>
      <c r="Q15" s="345"/>
      <c r="R15" s="424"/>
      <c r="S15" s="417"/>
    </row>
    <row r="16" spans="2:19" ht="15" customHeight="1" outlineLevel="1">
      <c r="B16" s="318"/>
      <c r="C16" s="116"/>
      <c r="D16" s="234" t="s">
        <v>71</v>
      </c>
      <c r="E16" s="179"/>
      <c r="F16" s="26"/>
      <c r="G16" s="26"/>
      <c r="H16" s="121"/>
      <c r="I16" s="222"/>
      <c r="J16" s="27">
        <v>20</v>
      </c>
      <c r="K16" s="296"/>
      <c r="L16" s="300"/>
      <c r="M16" s="303"/>
      <c r="N16" s="310"/>
      <c r="O16" s="379"/>
      <c r="P16" s="368"/>
      <c r="Q16" s="345"/>
      <c r="R16" s="424"/>
      <c r="S16" s="417"/>
    </row>
    <row r="17" spans="2:19" ht="15" customHeight="1" outlineLevel="1">
      <c r="B17" s="364"/>
      <c r="C17" s="123"/>
      <c r="D17" s="235" t="s">
        <v>72</v>
      </c>
      <c r="E17" s="180"/>
      <c r="F17" s="28"/>
      <c r="G17" s="28"/>
      <c r="H17" s="122"/>
      <c r="I17" s="223"/>
      <c r="J17" s="29">
        <v>20</v>
      </c>
      <c r="K17" s="297"/>
      <c r="L17" s="301"/>
      <c r="M17" s="304"/>
      <c r="N17" s="311"/>
      <c r="O17" s="379"/>
      <c r="P17" s="368"/>
      <c r="Q17" s="345"/>
      <c r="R17" s="424"/>
      <c r="S17" s="417"/>
    </row>
    <row r="18" spans="2:19" ht="15" customHeight="1">
      <c r="B18" s="244" t="s">
        <v>24</v>
      </c>
      <c r="C18" s="116"/>
      <c r="D18" s="124" t="s">
        <v>73</v>
      </c>
      <c r="E18" s="181"/>
      <c r="F18" s="24">
        <v>100</v>
      </c>
      <c r="G18" s="24"/>
      <c r="H18" s="125">
        <f>M18/P5*R4</f>
        <v>0.029411764705882353</v>
      </c>
      <c r="I18" s="224"/>
      <c r="J18" s="25">
        <v>100</v>
      </c>
      <c r="K18" s="295">
        <v>2</v>
      </c>
      <c r="L18" s="299">
        <f>I18*K18</f>
        <v>0</v>
      </c>
      <c r="M18" s="302">
        <f>J18*K18</f>
        <v>200</v>
      </c>
      <c r="N18" s="312">
        <f>SUM(L18/M18)</f>
        <v>0</v>
      </c>
      <c r="O18" s="379"/>
      <c r="P18" s="368"/>
      <c r="Q18" s="345"/>
      <c r="R18" s="424"/>
      <c r="S18" s="417"/>
    </row>
    <row r="19" spans="2:19" ht="15" customHeight="1" outlineLevel="1">
      <c r="B19" s="321"/>
      <c r="C19" s="116"/>
      <c r="D19" s="234" t="s">
        <v>74</v>
      </c>
      <c r="E19" s="179"/>
      <c r="F19" s="26"/>
      <c r="G19" s="26"/>
      <c r="H19" s="121"/>
      <c r="I19" s="222"/>
      <c r="J19" s="27">
        <v>40</v>
      </c>
      <c r="K19" s="296"/>
      <c r="L19" s="300"/>
      <c r="M19" s="303"/>
      <c r="N19" s="310"/>
      <c r="O19" s="379"/>
      <c r="P19" s="368"/>
      <c r="Q19" s="345"/>
      <c r="R19" s="424"/>
      <c r="S19" s="417"/>
    </row>
    <row r="20" spans="2:19" ht="15" customHeight="1" outlineLevel="1">
      <c r="B20" s="321"/>
      <c r="C20" s="116"/>
      <c r="D20" s="234" t="s">
        <v>75</v>
      </c>
      <c r="E20" s="179"/>
      <c r="F20" s="26"/>
      <c r="G20" s="26"/>
      <c r="H20" s="121"/>
      <c r="I20" s="222"/>
      <c r="J20" s="27">
        <v>40</v>
      </c>
      <c r="K20" s="296"/>
      <c r="L20" s="300"/>
      <c r="M20" s="303"/>
      <c r="N20" s="310"/>
      <c r="O20" s="379"/>
      <c r="P20" s="368"/>
      <c r="Q20" s="345"/>
      <c r="R20" s="424"/>
      <c r="S20" s="417"/>
    </row>
    <row r="21" spans="2:19" ht="15" customHeight="1" outlineLevel="1">
      <c r="B21" s="460"/>
      <c r="C21" s="123"/>
      <c r="D21" s="235" t="s">
        <v>76</v>
      </c>
      <c r="E21" s="180"/>
      <c r="F21" s="28"/>
      <c r="G21" s="28"/>
      <c r="H21" s="122"/>
      <c r="I21" s="223"/>
      <c r="J21" s="29">
        <v>20</v>
      </c>
      <c r="K21" s="297"/>
      <c r="L21" s="301"/>
      <c r="M21" s="304"/>
      <c r="N21" s="311"/>
      <c r="O21" s="379"/>
      <c r="P21" s="368"/>
      <c r="Q21" s="345"/>
      <c r="R21" s="424"/>
      <c r="S21" s="417"/>
    </row>
    <row r="22" spans="2:19" ht="15" customHeight="1">
      <c r="B22" s="244" t="s">
        <v>23</v>
      </c>
      <c r="C22" s="116"/>
      <c r="D22" s="124" t="s">
        <v>77</v>
      </c>
      <c r="E22" s="181"/>
      <c r="F22" s="24">
        <v>100</v>
      </c>
      <c r="G22" s="24"/>
      <c r="H22" s="125">
        <f>M22/P5*R4</f>
        <v>0.029411764705882353</v>
      </c>
      <c r="I22" s="224"/>
      <c r="J22" s="25">
        <v>100</v>
      </c>
      <c r="K22" s="295">
        <v>2</v>
      </c>
      <c r="L22" s="299">
        <f>I22*K22</f>
        <v>0</v>
      </c>
      <c r="M22" s="302">
        <f>J22*K22</f>
        <v>200</v>
      </c>
      <c r="N22" s="312">
        <f>SUM(L22/M22)</f>
        <v>0</v>
      </c>
      <c r="O22" s="379"/>
      <c r="P22" s="368"/>
      <c r="Q22" s="345"/>
      <c r="R22" s="424"/>
      <c r="S22" s="417"/>
    </row>
    <row r="23" spans="2:19" ht="15" customHeight="1" outlineLevel="1">
      <c r="B23" s="321"/>
      <c r="C23" s="116"/>
      <c r="D23" s="234" t="s">
        <v>78</v>
      </c>
      <c r="E23" s="179"/>
      <c r="F23" s="26"/>
      <c r="G23" s="26"/>
      <c r="H23" s="121"/>
      <c r="I23" s="222"/>
      <c r="J23" s="27">
        <v>40</v>
      </c>
      <c r="K23" s="296"/>
      <c r="L23" s="300"/>
      <c r="M23" s="303"/>
      <c r="N23" s="310"/>
      <c r="O23" s="379"/>
      <c r="P23" s="368"/>
      <c r="Q23" s="345"/>
      <c r="R23" s="424"/>
      <c r="S23" s="417"/>
    </row>
    <row r="24" spans="2:19" ht="15" customHeight="1" outlineLevel="1">
      <c r="B24" s="321"/>
      <c r="C24" s="116"/>
      <c r="D24" s="234" t="s">
        <v>79</v>
      </c>
      <c r="E24" s="179"/>
      <c r="F24" s="26"/>
      <c r="G24" s="26"/>
      <c r="H24" s="121"/>
      <c r="I24" s="222"/>
      <c r="J24" s="27">
        <v>40</v>
      </c>
      <c r="K24" s="296"/>
      <c r="L24" s="300"/>
      <c r="M24" s="303"/>
      <c r="N24" s="310"/>
      <c r="O24" s="379"/>
      <c r="P24" s="368"/>
      <c r="Q24" s="345"/>
      <c r="R24" s="424"/>
      <c r="S24" s="417"/>
    </row>
    <row r="25" spans="2:19" ht="15" customHeight="1" outlineLevel="1" thickBot="1">
      <c r="B25" s="460"/>
      <c r="C25" s="123"/>
      <c r="D25" s="236" t="s">
        <v>80</v>
      </c>
      <c r="E25" s="180"/>
      <c r="F25" s="28"/>
      <c r="G25" s="28"/>
      <c r="H25" s="122"/>
      <c r="I25" s="223"/>
      <c r="J25" s="29">
        <v>20</v>
      </c>
      <c r="K25" s="298"/>
      <c r="L25" s="305"/>
      <c r="M25" s="306"/>
      <c r="N25" s="313"/>
      <c r="O25" s="379"/>
      <c r="P25" s="368"/>
      <c r="Q25" s="345"/>
      <c r="R25" s="424"/>
      <c r="S25" s="417"/>
    </row>
    <row r="26" spans="2:19" ht="15.75" thickBot="1">
      <c r="B26" s="17"/>
      <c r="C26" s="18"/>
      <c r="D26" s="94" t="s">
        <v>46</v>
      </c>
      <c r="E26" s="19"/>
      <c r="F26" s="19"/>
      <c r="G26" s="19"/>
      <c r="H26" s="19"/>
      <c r="I26" s="20"/>
      <c r="J26" s="19"/>
      <c r="K26" s="19"/>
      <c r="L26" s="21"/>
      <c r="M26" s="22"/>
      <c r="N26" s="19"/>
      <c r="O26" s="379"/>
      <c r="P26" s="368"/>
      <c r="Q26" s="345"/>
      <c r="R26" s="424"/>
      <c r="S26" s="417"/>
    </row>
    <row r="27" spans="2:19" ht="15" customHeight="1">
      <c r="B27" s="320" t="s">
        <v>25</v>
      </c>
      <c r="C27" s="115"/>
      <c r="D27" s="118" t="s">
        <v>81</v>
      </c>
      <c r="E27" s="178"/>
      <c r="F27" s="119">
        <v>100</v>
      </c>
      <c r="G27" s="119"/>
      <c r="H27" s="120">
        <f>M27/$P5*R4</f>
        <v>0.014705882352941176</v>
      </c>
      <c r="I27" s="221"/>
      <c r="J27" s="56">
        <v>100</v>
      </c>
      <c r="K27" s="356">
        <v>1</v>
      </c>
      <c r="L27" s="307">
        <f>I27*K27</f>
        <v>0</v>
      </c>
      <c r="M27" s="308">
        <f>J27*K27</f>
        <v>100</v>
      </c>
      <c r="N27" s="309">
        <f>SUM(L27/M27)</f>
        <v>0</v>
      </c>
      <c r="O27" s="379"/>
      <c r="P27" s="368"/>
      <c r="Q27" s="345"/>
      <c r="R27" s="424"/>
      <c r="S27" s="417"/>
    </row>
    <row r="28" spans="2:19" ht="15" customHeight="1" outlineLevel="1">
      <c r="B28" s="318"/>
      <c r="C28" s="116"/>
      <c r="D28" s="234" t="s">
        <v>82</v>
      </c>
      <c r="E28" s="179"/>
      <c r="F28" s="26"/>
      <c r="G28" s="26"/>
      <c r="H28" s="121"/>
      <c r="I28" s="222"/>
      <c r="J28" s="27">
        <v>40</v>
      </c>
      <c r="K28" s="296"/>
      <c r="L28" s="300"/>
      <c r="M28" s="303"/>
      <c r="N28" s="310"/>
      <c r="O28" s="379"/>
      <c r="P28" s="368"/>
      <c r="Q28" s="345"/>
      <c r="R28" s="424"/>
      <c r="S28" s="417"/>
    </row>
    <row r="29" spans="2:19" ht="15" customHeight="1" outlineLevel="1">
      <c r="B29" s="318"/>
      <c r="C29" s="116"/>
      <c r="D29" s="234" t="s">
        <v>83</v>
      </c>
      <c r="E29" s="179"/>
      <c r="F29" s="26"/>
      <c r="G29" s="26"/>
      <c r="H29" s="121"/>
      <c r="I29" s="222"/>
      <c r="J29" s="27">
        <v>40</v>
      </c>
      <c r="K29" s="296"/>
      <c r="L29" s="300"/>
      <c r="M29" s="303"/>
      <c r="N29" s="310"/>
      <c r="O29" s="379"/>
      <c r="P29" s="368"/>
      <c r="Q29" s="345"/>
      <c r="R29" s="424"/>
      <c r="S29" s="417"/>
    </row>
    <row r="30" spans="2:19" ht="15" customHeight="1" outlineLevel="1">
      <c r="B30" s="318"/>
      <c r="C30" s="123"/>
      <c r="D30" s="235" t="s">
        <v>84</v>
      </c>
      <c r="E30" s="179"/>
      <c r="F30" s="26"/>
      <c r="G30" s="28"/>
      <c r="H30" s="121"/>
      <c r="I30" s="222"/>
      <c r="J30" s="27">
        <v>20</v>
      </c>
      <c r="K30" s="297"/>
      <c r="L30" s="301"/>
      <c r="M30" s="304"/>
      <c r="N30" s="311"/>
      <c r="O30" s="379"/>
      <c r="P30" s="368"/>
      <c r="Q30" s="345"/>
      <c r="R30" s="424"/>
      <c r="S30" s="417"/>
    </row>
    <row r="31" spans="2:19" ht="15" customHeight="1">
      <c r="B31" s="455" t="s">
        <v>26</v>
      </c>
      <c r="C31" s="116"/>
      <c r="D31" s="124" t="s">
        <v>85</v>
      </c>
      <c r="E31" s="181"/>
      <c r="F31" s="24">
        <v>100</v>
      </c>
      <c r="G31" s="144"/>
      <c r="H31" s="125">
        <f>M31/$P$5*$R$4</f>
        <v>0.04411764705882353</v>
      </c>
      <c r="I31" s="224"/>
      <c r="J31" s="25">
        <v>100</v>
      </c>
      <c r="K31" s="314">
        <v>3</v>
      </c>
      <c r="L31" s="317">
        <f>I31*K31</f>
        <v>0</v>
      </c>
      <c r="M31" s="444">
        <f>J31*K31</f>
        <v>300</v>
      </c>
      <c r="N31" s="419">
        <f>SUM(L31/M31)</f>
        <v>0</v>
      </c>
      <c r="O31" s="379"/>
      <c r="P31" s="368"/>
      <c r="Q31" s="345"/>
      <c r="R31" s="424"/>
      <c r="S31" s="417"/>
    </row>
    <row r="32" spans="2:19" ht="15" customHeight="1" outlineLevel="1">
      <c r="B32" s="456"/>
      <c r="D32" s="234" t="s">
        <v>86</v>
      </c>
      <c r="E32" s="179"/>
      <c r="F32" s="26"/>
      <c r="G32" s="26"/>
      <c r="H32" s="126"/>
      <c r="I32" s="222"/>
      <c r="J32" s="27">
        <v>30</v>
      </c>
      <c r="K32" s="315"/>
      <c r="L32" s="253"/>
      <c r="M32" s="440"/>
      <c r="N32" s="420"/>
      <c r="O32" s="379"/>
      <c r="P32" s="368"/>
      <c r="Q32" s="345"/>
      <c r="R32" s="424"/>
      <c r="S32" s="417"/>
    </row>
    <row r="33" spans="2:19" ht="15" customHeight="1" outlineLevel="1">
      <c r="B33" s="457"/>
      <c r="D33" s="234" t="s">
        <v>87</v>
      </c>
      <c r="E33" s="179"/>
      <c r="F33" s="26"/>
      <c r="G33" s="26"/>
      <c r="H33" s="126"/>
      <c r="I33" s="222"/>
      <c r="J33" s="27">
        <v>30</v>
      </c>
      <c r="K33" s="315"/>
      <c r="L33" s="253"/>
      <c r="M33" s="440"/>
      <c r="N33" s="420"/>
      <c r="O33" s="379"/>
      <c r="P33" s="368"/>
      <c r="Q33" s="345"/>
      <c r="R33" s="424"/>
      <c r="S33" s="417"/>
    </row>
    <row r="34" spans="2:19" ht="15" customHeight="1" outlineLevel="1">
      <c r="B34" s="457"/>
      <c r="D34" s="234" t="s">
        <v>88</v>
      </c>
      <c r="E34" s="179"/>
      <c r="F34" s="26"/>
      <c r="G34" s="26"/>
      <c r="H34" s="126"/>
      <c r="I34" s="222"/>
      <c r="J34" s="27">
        <v>20</v>
      </c>
      <c r="K34" s="315"/>
      <c r="L34" s="253"/>
      <c r="M34" s="440"/>
      <c r="N34" s="420"/>
      <c r="O34" s="379"/>
      <c r="P34" s="368"/>
      <c r="Q34" s="345"/>
      <c r="R34" s="424"/>
      <c r="S34" s="417"/>
    </row>
    <row r="35" spans="2:19" ht="15" customHeight="1" outlineLevel="1">
      <c r="B35" s="458"/>
      <c r="C35" s="132"/>
      <c r="D35" s="235" t="s">
        <v>89</v>
      </c>
      <c r="E35" s="179"/>
      <c r="F35" s="28"/>
      <c r="G35" s="26"/>
      <c r="H35" s="127"/>
      <c r="I35" s="222"/>
      <c r="J35" s="29">
        <v>20</v>
      </c>
      <c r="K35" s="316"/>
      <c r="L35" s="245"/>
      <c r="M35" s="445"/>
      <c r="N35" s="421"/>
      <c r="O35" s="379"/>
      <c r="P35" s="368"/>
      <c r="Q35" s="345"/>
      <c r="R35" s="424"/>
      <c r="S35" s="417"/>
    </row>
    <row r="36" spans="2:19" ht="15">
      <c r="B36" s="244" t="s">
        <v>27</v>
      </c>
      <c r="C36" s="129"/>
      <c r="D36" s="124" t="s">
        <v>90</v>
      </c>
      <c r="E36" s="181"/>
      <c r="F36" s="24">
        <v>100</v>
      </c>
      <c r="G36" s="24"/>
      <c r="H36" s="125">
        <f>M36/$P$5*$R$4</f>
        <v>0.029411764705882353</v>
      </c>
      <c r="I36" s="224"/>
      <c r="J36" s="25">
        <v>100</v>
      </c>
      <c r="K36" s="295">
        <v>2</v>
      </c>
      <c r="L36" s="299">
        <f>I36*K36</f>
        <v>0</v>
      </c>
      <c r="M36" s="302">
        <f>J36*K36</f>
        <v>200</v>
      </c>
      <c r="N36" s="312">
        <f>SUM(L36/M36)</f>
        <v>0</v>
      </c>
      <c r="O36" s="379"/>
      <c r="P36" s="368"/>
      <c r="Q36" s="345"/>
      <c r="R36" s="424"/>
      <c r="S36" s="417"/>
    </row>
    <row r="37" spans="2:19" ht="15" outlineLevel="1">
      <c r="B37" s="318"/>
      <c r="C37" s="116"/>
      <c r="D37" s="234" t="s">
        <v>91</v>
      </c>
      <c r="E37" s="179"/>
      <c r="F37" s="26"/>
      <c r="G37" s="26"/>
      <c r="H37" s="121"/>
      <c r="I37" s="222"/>
      <c r="J37" s="27">
        <v>30</v>
      </c>
      <c r="K37" s="296"/>
      <c r="L37" s="300"/>
      <c r="M37" s="303"/>
      <c r="N37" s="310"/>
      <c r="O37" s="402"/>
      <c r="P37" s="404"/>
      <c r="Q37" s="400"/>
      <c r="R37" s="425"/>
      <c r="S37" s="417"/>
    </row>
    <row r="38" spans="2:19" ht="15" outlineLevel="1">
      <c r="B38" s="318"/>
      <c r="C38" s="116"/>
      <c r="D38" s="234" t="s">
        <v>92</v>
      </c>
      <c r="E38" s="179"/>
      <c r="F38" s="26"/>
      <c r="G38" s="26"/>
      <c r="H38" s="121"/>
      <c r="I38" s="222"/>
      <c r="J38" s="27">
        <v>40</v>
      </c>
      <c r="K38" s="296"/>
      <c r="L38" s="300"/>
      <c r="M38" s="303"/>
      <c r="N38" s="310"/>
      <c r="O38" s="402"/>
      <c r="P38" s="404"/>
      <c r="Q38" s="400"/>
      <c r="R38" s="425"/>
      <c r="S38" s="417"/>
    </row>
    <row r="39" spans="2:19" ht="15.75" outlineLevel="1" thickBot="1">
      <c r="B39" s="319"/>
      <c r="C39" s="117"/>
      <c r="D39" s="236" t="s">
        <v>93</v>
      </c>
      <c r="E39" s="180"/>
      <c r="F39" s="28"/>
      <c r="G39" s="28"/>
      <c r="H39" s="122"/>
      <c r="I39" s="223"/>
      <c r="J39" s="29">
        <v>30</v>
      </c>
      <c r="K39" s="298"/>
      <c r="L39" s="305"/>
      <c r="M39" s="306"/>
      <c r="N39" s="313"/>
      <c r="O39" s="402"/>
      <c r="P39" s="404"/>
      <c r="Q39" s="400"/>
      <c r="R39" s="425"/>
      <c r="S39" s="417"/>
    </row>
    <row r="40" spans="2:19" ht="16.5" thickBot="1">
      <c r="B40" s="182" t="s">
        <v>5</v>
      </c>
      <c r="C40" s="183"/>
      <c r="D40" s="30"/>
      <c r="E40" s="30"/>
      <c r="F40" s="30"/>
      <c r="G40" s="30"/>
      <c r="H40" s="30"/>
      <c r="I40" s="31"/>
      <c r="J40" s="30"/>
      <c r="K40" s="30"/>
      <c r="L40" s="32"/>
      <c r="M40" s="33"/>
      <c r="N40" s="30"/>
      <c r="O40" s="33"/>
      <c r="P40" s="33"/>
      <c r="Q40" s="30"/>
      <c r="R40" s="170">
        <v>0.2</v>
      </c>
      <c r="S40" s="417"/>
    </row>
    <row r="41" spans="2:19" ht="15.75" thickBot="1">
      <c r="B41" s="184"/>
      <c r="C41" s="41"/>
      <c r="D41" s="95" t="s">
        <v>6</v>
      </c>
      <c r="E41" s="34"/>
      <c r="F41" s="34"/>
      <c r="G41" s="35"/>
      <c r="H41" s="36"/>
      <c r="I41" s="37"/>
      <c r="J41" s="176"/>
      <c r="K41" s="217"/>
      <c r="L41" s="177"/>
      <c r="M41" s="38"/>
      <c r="N41" s="39"/>
      <c r="O41" s="426">
        <f>SUM(L42:L47)</f>
        <v>0</v>
      </c>
      <c r="P41" s="433">
        <f>SUM(M42:M47)</f>
        <v>400</v>
      </c>
      <c r="Q41" s="323">
        <f>O41/P41</f>
        <v>0</v>
      </c>
      <c r="R41" s="327"/>
      <c r="S41" s="417"/>
    </row>
    <row r="42" spans="2:19" ht="15">
      <c r="B42" s="320" t="s">
        <v>28</v>
      </c>
      <c r="C42" s="129"/>
      <c r="D42" s="118" t="s">
        <v>94</v>
      </c>
      <c r="E42" s="118"/>
      <c r="F42" s="56">
        <v>100</v>
      </c>
      <c r="G42" s="133"/>
      <c r="H42" s="134">
        <f>M42/$P41*R40</f>
        <v>0.15000000000000002</v>
      </c>
      <c r="I42" s="221"/>
      <c r="J42" s="56">
        <v>100</v>
      </c>
      <c r="K42" s="356">
        <v>3</v>
      </c>
      <c r="L42" s="307">
        <f>I42*K42</f>
        <v>0</v>
      </c>
      <c r="M42" s="308">
        <f>J42*K42</f>
        <v>300</v>
      </c>
      <c r="N42" s="309">
        <f>SUM(L42/M42)</f>
        <v>0</v>
      </c>
      <c r="O42" s="427"/>
      <c r="P42" s="434"/>
      <c r="Q42" s="324"/>
      <c r="R42" s="327"/>
      <c r="S42" s="417"/>
    </row>
    <row r="43" spans="2:19" ht="15" outlineLevel="1">
      <c r="B43" s="321"/>
      <c r="C43" s="116"/>
      <c r="D43" s="234" t="s">
        <v>95</v>
      </c>
      <c r="E43" s="179"/>
      <c r="F43" s="26"/>
      <c r="G43" s="135"/>
      <c r="H43" s="121"/>
      <c r="I43" s="225"/>
      <c r="J43" s="27">
        <v>50</v>
      </c>
      <c r="K43" s="296"/>
      <c r="L43" s="300"/>
      <c r="M43" s="303"/>
      <c r="N43" s="310"/>
      <c r="O43" s="427"/>
      <c r="P43" s="434"/>
      <c r="Q43" s="324"/>
      <c r="R43" s="327"/>
      <c r="S43" s="417"/>
    </row>
    <row r="44" spans="2:19" ht="15" outlineLevel="1">
      <c r="B44" s="321"/>
      <c r="C44" s="116"/>
      <c r="D44" s="234" t="s">
        <v>96</v>
      </c>
      <c r="E44" s="179"/>
      <c r="F44" s="26"/>
      <c r="G44" s="135"/>
      <c r="H44" s="121"/>
      <c r="I44" s="225"/>
      <c r="J44" s="27">
        <v>30</v>
      </c>
      <c r="K44" s="296"/>
      <c r="L44" s="300"/>
      <c r="M44" s="303"/>
      <c r="N44" s="310"/>
      <c r="O44" s="427"/>
      <c r="P44" s="434"/>
      <c r="Q44" s="324"/>
      <c r="R44" s="327"/>
      <c r="S44" s="417"/>
    </row>
    <row r="45" spans="2:19" ht="15.75" outlineLevel="1" thickBot="1">
      <c r="B45" s="322"/>
      <c r="C45" s="117"/>
      <c r="D45" s="236" t="s">
        <v>97</v>
      </c>
      <c r="E45" s="179"/>
      <c r="F45" s="26"/>
      <c r="G45" s="136"/>
      <c r="H45" s="121"/>
      <c r="I45" s="226"/>
      <c r="J45" s="27">
        <v>20</v>
      </c>
      <c r="K45" s="298"/>
      <c r="L45" s="305"/>
      <c r="M45" s="306"/>
      <c r="N45" s="313"/>
      <c r="O45" s="427"/>
      <c r="P45" s="434"/>
      <c r="Q45" s="324"/>
      <c r="R45" s="327"/>
      <c r="S45" s="417"/>
    </row>
    <row r="46" spans="2:19" ht="15.75" thickBot="1">
      <c r="B46" s="40"/>
      <c r="C46" s="41"/>
      <c r="D46" s="42" t="s">
        <v>7</v>
      </c>
      <c r="E46" s="185"/>
      <c r="F46" s="35"/>
      <c r="G46" s="35"/>
      <c r="H46" s="43"/>
      <c r="I46" s="43"/>
      <c r="J46" s="174"/>
      <c r="K46" s="217"/>
      <c r="L46" s="175"/>
      <c r="M46" s="44"/>
      <c r="N46" s="45"/>
      <c r="O46" s="427"/>
      <c r="P46" s="434"/>
      <c r="Q46" s="324"/>
      <c r="R46" s="327"/>
      <c r="S46" s="417"/>
    </row>
    <row r="47" spans="2:19" ht="15">
      <c r="B47" s="320" t="s">
        <v>29</v>
      </c>
      <c r="C47" s="115"/>
      <c r="D47" s="118" t="s">
        <v>98</v>
      </c>
      <c r="E47" s="118"/>
      <c r="F47" s="56">
        <v>100</v>
      </c>
      <c r="G47" s="133"/>
      <c r="H47" s="134">
        <f>M47/$P$41*$R$40</f>
        <v>0.05</v>
      </c>
      <c r="I47" s="221"/>
      <c r="J47" s="56">
        <v>100</v>
      </c>
      <c r="K47" s="356">
        <v>1</v>
      </c>
      <c r="L47" s="307">
        <f>I47*K47</f>
        <v>0</v>
      </c>
      <c r="M47" s="308">
        <f>J47*K47</f>
        <v>100</v>
      </c>
      <c r="N47" s="309">
        <f>SUM(L47/M47)</f>
        <v>0</v>
      </c>
      <c r="O47" s="427"/>
      <c r="P47" s="434"/>
      <c r="Q47" s="324"/>
      <c r="R47" s="327"/>
      <c r="S47" s="417"/>
    </row>
    <row r="48" spans="2:19" ht="15" outlineLevel="1">
      <c r="B48" s="321"/>
      <c r="C48" s="116"/>
      <c r="D48" s="234" t="s">
        <v>99</v>
      </c>
      <c r="E48" s="179"/>
      <c r="F48" s="26"/>
      <c r="G48" s="137"/>
      <c r="H48" s="121"/>
      <c r="I48" s="227"/>
      <c r="J48" s="27">
        <v>30</v>
      </c>
      <c r="K48" s="296"/>
      <c r="L48" s="300"/>
      <c r="M48" s="303"/>
      <c r="N48" s="310"/>
      <c r="O48" s="428"/>
      <c r="P48" s="303"/>
      <c r="Q48" s="325"/>
      <c r="R48" s="296"/>
      <c r="S48" s="417"/>
    </row>
    <row r="49" spans="2:19" ht="15" outlineLevel="1">
      <c r="B49" s="321"/>
      <c r="C49" s="116"/>
      <c r="D49" s="234" t="s">
        <v>100</v>
      </c>
      <c r="E49" s="179"/>
      <c r="F49" s="26"/>
      <c r="G49" s="137"/>
      <c r="H49" s="121"/>
      <c r="I49" s="227"/>
      <c r="J49" s="27">
        <v>20</v>
      </c>
      <c r="K49" s="296"/>
      <c r="L49" s="300"/>
      <c r="M49" s="303"/>
      <c r="N49" s="310"/>
      <c r="O49" s="428"/>
      <c r="P49" s="303"/>
      <c r="Q49" s="325"/>
      <c r="R49" s="296"/>
      <c r="S49" s="417"/>
    </row>
    <row r="50" spans="2:19" ht="15" outlineLevel="1">
      <c r="B50" s="321"/>
      <c r="C50" s="116"/>
      <c r="D50" s="234" t="s">
        <v>10</v>
      </c>
      <c r="E50" s="179"/>
      <c r="F50" s="26"/>
      <c r="G50" s="137"/>
      <c r="H50" s="121"/>
      <c r="I50" s="227"/>
      <c r="J50" s="27">
        <v>30</v>
      </c>
      <c r="K50" s="296"/>
      <c r="L50" s="300"/>
      <c r="M50" s="303"/>
      <c r="N50" s="310"/>
      <c r="O50" s="428"/>
      <c r="P50" s="303"/>
      <c r="Q50" s="325"/>
      <c r="R50" s="296"/>
      <c r="S50" s="417"/>
    </row>
    <row r="51" spans="2:19" ht="15.75" outlineLevel="1" thickBot="1">
      <c r="B51" s="322"/>
      <c r="C51" s="117"/>
      <c r="D51" s="236" t="s">
        <v>101</v>
      </c>
      <c r="E51" s="179"/>
      <c r="F51" s="26"/>
      <c r="G51" s="137"/>
      <c r="H51" s="121"/>
      <c r="I51" s="227"/>
      <c r="J51" s="27">
        <v>20</v>
      </c>
      <c r="K51" s="298"/>
      <c r="L51" s="305"/>
      <c r="M51" s="306"/>
      <c r="N51" s="313"/>
      <c r="O51" s="429"/>
      <c r="P51" s="306"/>
      <c r="Q51" s="326"/>
      <c r="R51" s="298"/>
      <c r="S51" s="417"/>
    </row>
    <row r="52" spans="2:19" ht="16.5" thickBot="1">
      <c r="B52" s="186" t="s">
        <v>48</v>
      </c>
      <c r="C52" s="187"/>
      <c r="D52" s="46"/>
      <c r="E52" s="46"/>
      <c r="F52" s="46"/>
      <c r="G52" s="46"/>
      <c r="H52" s="46"/>
      <c r="I52" s="47"/>
      <c r="J52" s="46"/>
      <c r="K52" s="46"/>
      <c r="L52" s="48"/>
      <c r="M52" s="49"/>
      <c r="N52" s="50"/>
      <c r="O52" s="49"/>
      <c r="P52" s="49"/>
      <c r="Q52" s="46"/>
      <c r="R52" s="106">
        <v>0.2</v>
      </c>
      <c r="S52" s="417"/>
    </row>
    <row r="53" spans="2:19" ht="15.75" thickBot="1">
      <c r="B53" s="188"/>
      <c r="C53" s="189"/>
      <c r="D53" s="96" t="s">
        <v>8</v>
      </c>
      <c r="E53" s="51"/>
      <c r="F53" s="51"/>
      <c r="G53" s="52"/>
      <c r="H53" s="51"/>
      <c r="I53" s="53"/>
      <c r="J53" s="172"/>
      <c r="K53" s="218"/>
      <c r="L53" s="173"/>
      <c r="M53" s="54"/>
      <c r="N53" s="55"/>
      <c r="O53" s="422">
        <f>SUM(L54:L78)</f>
        <v>0</v>
      </c>
      <c r="P53" s="430">
        <f>SUM(M54:M78)</f>
        <v>1100</v>
      </c>
      <c r="Q53" s="408">
        <f>O53/P53</f>
        <v>0</v>
      </c>
      <c r="R53" s="388"/>
      <c r="S53" s="417"/>
    </row>
    <row r="54" spans="2:19" ht="15" customHeight="1">
      <c r="B54" s="380" t="s">
        <v>30</v>
      </c>
      <c r="C54" s="138"/>
      <c r="D54" s="118" t="s">
        <v>102</v>
      </c>
      <c r="E54" s="179"/>
      <c r="F54" s="56">
        <v>100</v>
      </c>
      <c r="G54" s="145"/>
      <c r="H54" s="249">
        <f>M54/$P$53*$R$52</f>
        <v>0.05454545454545454</v>
      </c>
      <c r="I54" s="221"/>
      <c r="J54" s="56">
        <v>100</v>
      </c>
      <c r="K54" s="392">
        <v>3</v>
      </c>
      <c r="L54" s="437">
        <f>I54*K54</f>
        <v>0</v>
      </c>
      <c r="M54" s="439">
        <f>J54*K54</f>
        <v>300</v>
      </c>
      <c r="N54" s="431">
        <f>SUM(L54/M54)</f>
        <v>0</v>
      </c>
      <c r="O54" s="423"/>
      <c r="P54" s="368"/>
      <c r="Q54" s="409"/>
      <c r="R54" s="388"/>
      <c r="S54" s="417"/>
    </row>
    <row r="55" spans="2:19" ht="15" customHeight="1" outlineLevel="1">
      <c r="B55" s="373"/>
      <c r="D55" s="234" t="s">
        <v>103</v>
      </c>
      <c r="E55" s="179"/>
      <c r="F55" s="27"/>
      <c r="G55" s="146"/>
      <c r="H55" s="250"/>
      <c r="I55" s="222"/>
      <c r="J55" s="27">
        <v>30</v>
      </c>
      <c r="K55" s="315"/>
      <c r="L55" s="253"/>
      <c r="M55" s="440"/>
      <c r="N55" s="420"/>
      <c r="O55" s="423"/>
      <c r="P55" s="368"/>
      <c r="Q55" s="409"/>
      <c r="R55" s="388"/>
      <c r="S55" s="417"/>
    </row>
    <row r="56" spans="2:19" ht="15" customHeight="1" outlineLevel="1">
      <c r="B56" s="373"/>
      <c r="D56" s="234" t="s">
        <v>104</v>
      </c>
      <c r="E56" s="179"/>
      <c r="F56" s="27"/>
      <c r="G56" s="146"/>
      <c r="H56" s="250"/>
      <c r="I56" s="222"/>
      <c r="J56" s="27">
        <v>35</v>
      </c>
      <c r="K56" s="315"/>
      <c r="L56" s="253"/>
      <c r="M56" s="440"/>
      <c r="N56" s="420"/>
      <c r="O56" s="423"/>
      <c r="P56" s="368"/>
      <c r="Q56" s="409"/>
      <c r="R56" s="388"/>
      <c r="S56" s="417"/>
    </row>
    <row r="57" spans="2:19" ht="15" customHeight="1" outlineLevel="1" thickBot="1">
      <c r="B57" s="373"/>
      <c r="D57" s="236" t="s">
        <v>105</v>
      </c>
      <c r="E57" s="179"/>
      <c r="F57" s="58"/>
      <c r="G57" s="147"/>
      <c r="H57" s="251"/>
      <c r="I57" s="252"/>
      <c r="J57" s="58">
        <v>35</v>
      </c>
      <c r="K57" s="393"/>
      <c r="L57" s="438"/>
      <c r="M57" s="441"/>
      <c r="N57" s="432"/>
      <c r="O57" s="423"/>
      <c r="P57" s="368"/>
      <c r="Q57" s="409"/>
      <c r="R57" s="388"/>
      <c r="S57" s="417"/>
    </row>
    <row r="58" spans="2:19" ht="15.75" thickBot="1">
      <c r="B58" s="190"/>
      <c r="C58" s="54"/>
      <c r="D58" s="96" t="s">
        <v>9</v>
      </c>
      <c r="E58" s="51"/>
      <c r="F58" s="51"/>
      <c r="G58" s="51"/>
      <c r="H58" s="57"/>
      <c r="I58" s="53"/>
      <c r="J58" s="172"/>
      <c r="K58" s="218"/>
      <c r="L58" s="173"/>
      <c r="M58" s="54"/>
      <c r="N58" s="55"/>
      <c r="O58" s="423"/>
      <c r="P58" s="368"/>
      <c r="Q58" s="409"/>
      <c r="R58" s="388"/>
      <c r="S58" s="417"/>
    </row>
    <row r="59" spans="2:19" ht="15" customHeight="1">
      <c r="B59" s="357" t="s">
        <v>49</v>
      </c>
      <c r="C59" s="78"/>
      <c r="D59" s="100" t="s">
        <v>106</v>
      </c>
      <c r="E59" s="179"/>
      <c r="F59" s="25">
        <v>100</v>
      </c>
      <c r="G59" s="145"/>
      <c r="H59" s="249">
        <f>M59/$P$53*$R$52</f>
        <v>0.03636363636363637</v>
      </c>
      <c r="I59" s="221"/>
      <c r="J59" s="56">
        <v>100</v>
      </c>
      <c r="K59" s="347">
        <v>2</v>
      </c>
      <c r="L59" s="378">
        <f>I59*K59</f>
        <v>0</v>
      </c>
      <c r="M59" s="382">
        <f>J59*K59</f>
        <v>200</v>
      </c>
      <c r="N59" s="397">
        <f>SUM(L59/M59)</f>
        <v>0</v>
      </c>
      <c r="O59" s="423"/>
      <c r="P59" s="368"/>
      <c r="Q59" s="409"/>
      <c r="R59" s="388"/>
      <c r="S59" s="417"/>
    </row>
    <row r="60" spans="2:19" ht="15" customHeight="1" outlineLevel="1">
      <c r="B60" s="373"/>
      <c r="D60" s="234" t="s">
        <v>107</v>
      </c>
      <c r="E60" s="179"/>
      <c r="F60" s="27"/>
      <c r="G60" s="146"/>
      <c r="H60" s="254"/>
      <c r="I60" s="222"/>
      <c r="J60" s="27">
        <v>20</v>
      </c>
      <c r="K60" s="345"/>
      <c r="L60" s="379"/>
      <c r="M60" s="368"/>
      <c r="N60" s="395"/>
      <c r="O60" s="423"/>
      <c r="P60" s="368"/>
      <c r="Q60" s="409"/>
      <c r="R60" s="388"/>
      <c r="S60" s="417"/>
    </row>
    <row r="61" spans="2:19" ht="15" customHeight="1" outlineLevel="1">
      <c r="B61" s="373"/>
      <c r="D61" s="234" t="s">
        <v>108</v>
      </c>
      <c r="E61" s="179"/>
      <c r="F61" s="27"/>
      <c r="G61" s="146"/>
      <c r="H61" s="254"/>
      <c r="I61" s="222"/>
      <c r="J61" s="27">
        <v>30</v>
      </c>
      <c r="K61" s="345"/>
      <c r="L61" s="379"/>
      <c r="M61" s="368"/>
      <c r="N61" s="395"/>
      <c r="O61" s="423"/>
      <c r="P61" s="368"/>
      <c r="Q61" s="409"/>
      <c r="R61" s="388"/>
      <c r="S61" s="417"/>
    </row>
    <row r="62" spans="2:19" ht="15" customHeight="1" outlineLevel="1">
      <c r="B62" s="373"/>
      <c r="D62" s="234" t="s">
        <v>109</v>
      </c>
      <c r="E62" s="179"/>
      <c r="F62" s="27"/>
      <c r="G62" s="146"/>
      <c r="H62" s="254"/>
      <c r="I62" s="222"/>
      <c r="J62" s="27">
        <v>30</v>
      </c>
      <c r="K62" s="345"/>
      <c r="L62" s="379"/>
      <c r="M62" s="368"/>
      <c r="N62" s="395"/>
      <c r="O62" s="423"/>
      <c r="P62" s="368"/>
      <c r="Q62" s="409"/>
      <c r="R62" s="388"/>
      <c r="S62" s="417"/>
    </row>
    <row r="63" spans="2:19" ht="15" customHeight="1" outlineLevel="1">
      <c r="B63" s="373"/>
      <c r="D63" s="235" t="s">
        <v>110</v>
      </c>
      <c r="E63" s="180"/>
      <c r="F63" s="27"/>
      <c r="G63" s="148"/>
      <c r="H63" s="255"/>
      <c r="I63" s="222"/>
      <c r="J63" s="29">
        <v>20</v>
      </c>
      <c r="K63" s="345"/>
      <c r="L63" s="379"/>
      <c r="M63" s="368"/>
      <c r="N63" s="395"/>
      <c r="O63" s="423"/>
      <c r="P63" s="368"/>
      <c r="Q63" s="409"/>
      <c r="R63" s="388"/>
      <c r="S63" s="417"/>
    </row>
    <row r="64" spans="2:19" ht="15" customHeight="1">
      <c r="B64" s="360" t="s">
        <v>32</v>
      </c>
      <c r="C64" s="78"/>
      <c r="D64" s="100" t="s">
        <v>111</v>
      </c>
      <c r="E64" s="191"/>
      <c r="F64" s="25">
        <v>100</v>
      </c>
      <c r="G64" s="24"/>
      <c r="H64" s="256">
        <f>M64/$P$53*$R$52</f>
        <v>0.03636363636363637</v>
      </c>
      <c r="I64" s="224"/>
      <c r="J64" s="25">
        <v>100</v>
      </c>
      <c r="K64" s="347">
        <v>2</v>
      </c>
      <c r="L64" s="378">
        <f>I64*K64</f>
        <v>0</v>
      </c>
      <c r="M64" s="382">
        <f>J64*K64</f>
        <v>200</v>
      </c>
      <c r="N64" s="397">
        <f>SUM(L64/M64)</f>
        <v>0</v>
      </c>
      <c r="O64" s="423"/>
      <c r="P64" s="368"/>
      <c r="Q64" s="409"/>
      <c r="R64" s="388"/>
      <c r="S64" s="417"/>
    </row>
    <row r="65" spans="2:19" ht="15" customHeight="1" outlineLevel="1">
      <c r="B65" s="398"/>
      <c r="C65" s="192"/>
      <c r="D65" s="234" t="s">
        <v>112</v>
      </c>
      <c r="E65" s="179"/>
      <c r="F65" s="27"/>
      <c r="G65" s="193"/>
      <c r="H65" s="254"/>
      <c r="I65" s="222"/>
      <c r="J65" s="27">
        <v>20</v>
      </c>
      <c r="K65" s="370"/>
      <c r="L65" s="383"/>
      <c r="M65" s="389"/>
      <c r="N65" s="405"/>
      <c r="O65" s="423"/>
      <c r="P65" s="368"/>
      <c r="Q65" s="409"/>
      <c r="R65" s="388"/>
      <c r="S65" s="417"/>
    </row>
    <row r="66" spans="2:19" ht="15" customHeight="1" outlineLevel="1">
      <c r="B66" s="398"/>
      <c r="C66" s="192"/>
      <c r="D66" s="234" t="s">
        <v>113</v>
      </c>
      <c r="E66" s="179"/>
      <c r="F66" s="27"/>
      <c r="G66" s="193"/>
      <c r="H66" s="254"/>
      <c r="I66" s="222"/>
      <c r="J66" s="27">
        <v>25</v>
      </c>
      <c r="K66" s="370"/>
      <c r="L66" s="383"/>
      <c r="M66" s="389"/>
      <c r="N66" s="405"/>
      <c r="O66" s="423"/>
      <c r="P66" s="368"/>
      <c r="Q66" s="409"/>
      <c r="R66" s="388"/>
      <c r="S66" s="417"/>
    </row>
    <row r="67" spans="2:19" ht="15" customHeight="1" outlineLevel="1">
      <c r="B67" s="398"/>
      <c r="C67" s="192"/>
      <c r="D67" s="234" t="s">
        <v>50</v>
      </c>
      <c r="E67" s="179"/>
      <c r="F67" s="27"/>
      <c r="G67" s="193"/>
      <c r="H67" s="254"/>
      <c r="I67" s="222"/>
      <c r="J67" s="27">
        <v>30</v>
      </c>
      <c r="K67" s="370"/>
      <c r="L67" s="383"/>
      <c r="M67" s="389"/>
      <c r="N67" s="405"/>
      <c r="O67" s="423"/>
      <c r="P67" s="368"/>
      <c r="Q67" s="409"/>
      <c r="R67" s="388"/>
      <c r="S67" s="417"/>
    </row>
    <row r="68" spans="2:19" ht="15" customHeight="1" outlineLevel="1" thickBot="1">
      <c r="B68" s="398"/>
      <c r="C68" s="192"/>
      <c r="D68" s="236" t="s">
        <v>11</v>
      </c>
      <c r="E68" s="179"/>
      <c r="F68" s="58"/>
      <c r="G68" s="194"/>
      <c r="H68" s="257"/>
      <c r="I68" s="252"/>
      <c r="J68" s="27">
        <v>25</v>
      </c>
      <c r="K68" s="370"/>
      <c r="L68" s="383"/>
      <c r="M68" s="389"/>
      <c r="N68" s="405"/>
      <c r="O68" s="423"/>
      <c r="P68" s="368"/>
      <c r="Q68" s="409"/>
      <c r="R68" s="388"/>
      <c r="S68" s="417"/>
    </row>
    <row r="69" spans="2:19" ht="15.75" thickBot="1">
      <c r="B69" s="190"/>
      <c r="C69" s="54"/>
      <c r="D69" s="96" t="s">
        <v>31</v>
      </c>
      <c r="E69" s="51"/>
      <c r="F69" s="51"/>
      <c r="G69" s="51"/>
      <c r="H69" s="57"/>
      <c r="I69" s="53"/>
      <c r="J69" s="172"/>
      <c r="K69" s="218"/>
      <c r="L69" s="173"/>
      <c r="M69" s="54"/>
      <c r="N69" s="55"/>
      <c r="O69" s="423"/>
      <c r="P69" s="368"/>
      <c r="Q69" s="409"/>
      <c r="R69" s="388"/>
      <c r="S69" s="417"/>
    </row>
    <row r="70" spans="2:19" ht="15" customHeight="1">
      <c r="B70" s="353" t="s">
        <v>33</v>
      </c>
      <c r="C70" s="101"/>
      <c r="D70" s="102" t="s">
        <v>114</v>
      </c>
      <c r="E70" s="179"/>
      <c r="F70" s="56">
        <v>100</v>
      </c>
      <c r="G70" s="193"/>
      <c r="H70" s="258">
        <f>M70/$P$53*$R$52</f>
        <v>0.05454545454545454</v>
      </c>
      <c r="I70" s="221"/>
      <c r="J70" s="56">
        <v>100</v>
      </c>
      <c r="K70" s="344">
        <v>3</v>
      </c>
      <c r="L70" s="384">
        <f>I70*K70</f>
        <v>0</v>
      </c>
      <c r="M70" s="367">
        <f>J70*K70</f>
        <v>300</v>
      </c>
      <c r="N70" s="394">
        <f>SUM(L70/M70)</f>
        <v>0</v>
      </c>
      <c r="O70" s="423"/>
      <c r="P70" s="368"/>
      <c r="Q70" s="409"/>
      <c r="R70" s="388"/>
      <c r="S70" s="417"/>
    </row>
    <row r="71" spans="2:19" ht="15" customHeight="1" outlineLevel="1">
      <c r="B71" s="374"/>
      <c r="C71" s="192"/>
      <c r="D71" s="234" t="s">
        <v>115</v>
      </c>
      <c r="E71" s="179"/>
      <c r="F71" s="27"/>
      <c r="G71" s="193"/>
      <c r="H71" s="259"/>
      <c r="I71" s="222"/>
      <c r="J71" s="246">
        <v>30</v>
      </c>
      <c r="K71" s="370"/>
      <c r="L71" s="383"/>
      <c r="M71" s="389"/>
      <c r="N71" s="405"/>
      <c r="O71" s="423"/>
      <c r="P71" s="368"/>
      <c r="Q71" s="409"/>
      <c r="R71" s="388"/>
      <c r="S71" s="417"/>
    </row>
    <row r="72" spans="2:19" ht="15" customHeight="1" outlineLevel="1">
      <c r="B72" s="374"/>
      <c r="C72" s="192"/>
      <c r="D72" s="234" t="s">
        <v>116</v>
      </c>
      <c r="E72" s="179"/>
      <c r="F72" s="27"/>
      <c r="G72" s="193"/>
      <c r="H72" s="259"/>
      <c r="I72" s="222"/>
      <c r="J72" s="246">
        <v>20</v>
      </c>
      <c r="K72" s="370"/>
      <c r="L72" s="383"/>
      <c r="M72" s="389"/>
      <c r="N72" s="405"/>
      <c r="O72" s="423"/>
      <c r="P72" s="368"/>
      <c r="Q72" s="409"/>
      <c r="R72" s="388"/>
      <c r="S72" s="417"/>
    </row>
    <row r="73" spans="2:19" ht="15" customHeight="1" outlineLevel="1">
      <c r="B73" s="374"/>
      <c r="C73" s="192"/>
      <c r="D73" s="234" t="s">
        <v>117</v>
      </c>
      <c r="E73" s="179"/>
      <c r="F73" s="27"/>
      <c r="G73" s="193"/>
      <c r="H73" s="259"/>
      <c r="I73" s="222"/>
      <c r="J73" s="246">
        <v>20</v>
      </c>
      <c r="K73" s="370"/>
      <c r="L73" s="383"/>
      <c r="M73" s="389"/>
      <c r="N73" s="405"/>
      <c r="O73" s="423"/>
      <c r="P73" s="368"/>
      <c r="Q73" s="409"/>
      <c r="R73" s="388"/>
      <c r="S73" s="417"/>
    </row>
    <row r="74" spans="2:19" ht="15" customHeight="1" outlineLevel="1">
      <c r="B74" s="375"/>
      <c r="C74" s="192"/>
      <c r="D74" s="238" t="s">
        <v>118</v>
      </c>
      <c r="E74" s="179"/>
      <c r="F74" s="27"/>
      <c r="G74" s="193"/>
      <c r="H74" s="259"/>
      <c r="I74" s="222"/>
      <c r="J74" s="247">
        <v>20</v>
      </c>
      <c r="K74" s="371"/>
      <c r="L74" s="386"/>
      <c r="M74" s="390"/>
      <c r="N74" s="406"/>
      <c r="O74" s="423"/>
      <c r="P74" s="368"/>
      <c r="Q74" s="409"/>
      <c r="R74" s="388"/>
      <c r="S74" s="417"/>
    </row>
    <row r="75" spans="2:19" ht="15" customHeight="1" outlineLevel="1">
      <c r="B75" s="375"/>
      <c r="C75" s="192"/>
      <c r="D75" s="238" t="s">
        <v>119</v>
      </c>
      <c r="E75" s="179"/>
      <c r="F75" s="27"/>
      <c r="G75" s="193"/>
      <c r="H75" s="259"/>
      <c r="I75" s="222"/>
      <c r="J75" s="247">
        <v>10</v>
      </c>
      <c r="K75" s="371"/>
      <c r="L75" s="386"/>
      <c r="M75" s="390"/>
      <c r="N75" s="406"/>
      <c r="O75" s="423"/>
      <c r="P75" s="368"/>
      <c r="Q75" s="409"/>
      <c r="R75" s="388"/>
      <c r="S75" s="417"/>
    </row>
    <row r="76" spans="2:19" ht="15" customHeight="1" outlineLevel="1">
      <c r="B76" s="375"/>
      <c r="C76" s="192"/>
      <c r="D76" s="238" t="s">
        <v>175</v>
      </c>
      <c r="E76" s="179"/>
      <c r="F76" s="27" t="s">
        <v>172</v>
      </c>
      <c r="G76" s="193"/>
      <c r="H76" s="259"/>
      <c r="I76" s="222"/>
      <c r="J76" s="247">
        <v>40</v>
      </c>
      <c r="K76" s="371"/>
      <c r="L76" s="386"/>
      <c r="M76" s="390"/>
      <c r="N76" s="406"/>
      <c r="O76" s="423"/>
      <c r="P76" s="368"/>
      <c r="Q76" s="409"/>
      <c r="R76" s="388"/>
      <c r="S76" s="417"/>
    </row>
    <row r="77" spans="2:19" ht="15" customHeight="1" outlineLevel="1">
      <c r="B77" s="376"/>
      <c r="C77" s="237"/>
      <c r="D77" s="235" t="s">
        <v>176</v>
      </c>
      <c r="E77" s="180"/>
      <c r="F77" s="29" t="s">
        <v>172</v>
      </c>
      <c r="G77" s="195"/>
      <c r="H77" s="260"/>
      <c r="I77" s="223"/>
      <c r="J77" s="248">
        <v>10</v>
      </c>
      <c r="K77" s="372"/>
      <c r="L77" s="387"/>
      <c r="M77" s="391"/>
      <c r="N77" s="407"/>
      <c r="O77" s="423"/>
      <c r="P77" s="368"/>
      <c r="Q77" s="409"/>
      <c r="R77" s="388"/>
      <c r="S77" s="417"/>
    </row>
    <row r="78" spans="2:19" ht="15.75" customHeight="1">
      <c r="B78" s="357" t="s">
        <v>34</v>
      </c>
      <c r="C78" s="78"/>
      <c r="D78" s="100" t="s">
        <v>120</v>
      </c>
      <c r="E78" s="191"/>
      <c r="F78" s="25">
        <v>100</v>
      </c>
      <c r="G78" s="196"/>
      <c r="H78" s="261">
        <f>M78/$P$53*$R$52</f>
        <v>0.018181818181818184</v>
      </c>
      <c r="I78" s="224"/>
      <c r="J78" s="25">
        <v>100</v>
      </c>
      <c r="K78" s="347">
        <v>1</v>
      </c>
      <c r="L78" s="378">
        <f>I78*K78</f>
        <v>0</v>
      </c>
      <c r="M78" s="382">
        <f>J78*K78</f>
        <v>100</v>
      </c>
      <c r="N78" s="397">
        <f>SUM(L78/M78)</f>
        <v>0</v>
      </c>
      <c r="O78" s="423"/>
      <c r="P78" s="368"/>
      <c r="Q78" s="409"/>
      <c r="R78" s="388"/>
      <c r="S78" s="417"/>
    </row>
    <row r="79" spans="2:19" ht="15" customHeight="1" outlineLevel="1">
      <c r="B79" s="354"/>
      <c r="C79" s="197"/>
      <c r="D79" s="234" t="s">
        <v>121</v>
      </c>
      <c r="E79" s="179"/>
      <c r="F79" s="27"/>
      <c r="G79" s="193"/>
      <c r="H79" s="262"/>
      <c r="I79" s="222"/>
      <c r="J79" s="27">
        <v>60</v>
      </c>
      <c r="K79" s="345"/>
      <c r="L79" s="379"/>
      <c r="M79" s="368"/>
      <c r="N79" s="395"/>
      <c r="O79" s="423"/>
      <c r="P79" s="368"/>
      <c r="Q79" s="409"/>
      <c r="R79" s="388"/>
      <c r="S79" s="417"/>
    </row>
    <row r="80" spans="2:19" ht="15" customHeight="1" outlineLevel="1" thickBot="1">
      <c r="B80" s="377"/>
      <c r="C80" s="198"/>
      <c r="D80" s="236" t="s">
        <v>122</v>
      </c>
      <c r="E80" s="179"/>
      <c r="F80" s="58"/>
      <c r="G80" s="193"/>
      <c r="H80" s="263"/>
      <c r="I80" s="252"/>
      <c r="J80" s="27">
        <v>40</v>
      </c>
      <c r="K80" s="345"/>
      <c r="L80" s="379"/>
      <c r="M80" s="368"/>
      <c r="N80" s="395"/>
      <c r="O80" s="423"/>
      <c r="P80" s="368"/>
      <c r="Q80" s="409"/>
      <c r="R80" s="388"/>
      <c r="S80" s="417"/>
    </row>
    <row r="81" spans="2:19" ht="16.5" thickBot="1">
      <c r="B81" s="199" t="s">
        <v>12</v>
      </c>
      <c r="C81" s="200"/>
      <c r="D81" s="59"/>
      <c r="E81" s="59"/>
      <c r="F81" s="59"/>
      <c r="G81" s="59"/>
      <c r="H81" s="59"/>
      <c r="I81" s="60"/>
      <c r="J81" s="59"/>
      <c r="K81" s="59"/>
      <c r="L81" s="61"/>
      <c r="M81" s="62"/>
      <c r="N81" s="59"/>
      <c r="O81" s="62"/>
      <c r="P81" s="62"/>
      <c r="Q81" s="59"/>
      <c r="R81" s="171">
        <v>0.1</v>
      </c>
      <c r="S81" s="417"/>
    </row>
    <row r="82" spans="2:19" ht="15.75" thickBot="1">
      <c r="B82" s="201"/>
      <c r="C82" s="66"/>
      <c r="D82" s="97" t="s">
        <v>60</v>
      </c>
      <c r="E82" s="63"/>
      <c r="F82" s="63"/>
      <c r="G82" s="63"/>
      <c r="H82" s="63"/>
      <c r="I82" s="64"/>
      <c r="J82" s="63"/>
      <c r="K82" s="67"/>
      <c r="L82" s="65"/>
      <c r="M82" s="66"/>
      <c r="N82" s="67"/>
      <c r="O82" s="332">
        <f>SUM(L83:L93)</f>
        <v>0</v>
      </c>
      <c r="P82" s="430">
        <f>SUM(M83:M93)</f>
        <v>600</v>
      </c>
      <c r="Q82" s="328">
        <f>O82/P82</f>
        <v>0</v>
      </c>
      <c r="R82" s="330"/>
      <c r="S82" s="417"/>
    </row>
    <row r="83" spans="2:19" ht="15.75" customHeight="1">
      <c r="B83" s="380" t="s">
        <v>35</v>
      </c>
      <c r="C83" s="103"/>
      <c r="D83" s="102" t="s">
        <v>123</v>
      </c>
      <c r="E83" s="179"/>
      <c r="F83" s="56">
        <v>100</v>
      </c>
      <c r="G83" s="193"/>
      <c r="H83" s="258">
        <f>M83/$P$82*$R$81</f>
        <v>0.03333333333333333</v>
      </c>
      <c r="I83" s="221"/>
      <c r="J83" s="56">
        <v>100</v>
      </c>
      <c r="K83" s="344">
        <v>2</v>
      </c>
      <c r="L83" s="384">
        <f>I83*K83</f>
        <v>0</v>
      </c>
      <c r="M83" s="367">
        <f>J83*K83</f>
        <v>200</v>
      </c>
      <c r="N83" s="394">
        <f>SUM(L83/M83)</f>
        <v>0</v>
      </c>
      <c r="O83" s="333"/>
      <c r="P83" s="368"/>
      <c r="Q83" s="329"/>
      <c r="R83" s="330"/>
      <c r="S83" s="417"/>
    </row>
    <row r="84" spans="2:19" ht="15" customHeight="1" outlineLevel="1">
      <c r="B84" s="354"/>
      <c r="C84" s="197"/>
      <c r="D84" s="234" t="s">
        <v>124</v>
      </c>
      <c r="E84" s="179"/>
      <c r="F84" s="27"/>
      <c r="G84" s="193"/>
      <c r="H84" s="264"/>
      <c r="I84" s="222"/>
      <c r="J84" s="27">
        <v>30</v>
      </c>
      <c r="K84" s="345"/>
      <c r="L84" s="379"/>
      <c r="M84" s="368"/>
      <c r="N84" s="395"/>
      <c r="O84" s="333"/>
      <c r="P84" s="368"/>
      <c r="Q84" s="329"/>
      <c r="R84" s="330"/>
      <c r="S84" s="417"/>
    </row>
    <row r="85" spans="2:19" ht="15" customHeight="1" outlineLevel="1">
      <c r="B85" s="354"/>
      <c r="C85" s="197"/>
      <c r="D85" s="234" t="s">
        <v>125</v>
      </c>
      <c r="E85" s="179"/>
      <c r="F85" s="27"/>
      <c r="G85" s="193"/>
      <c r="H85" s="264"/>
      <c r="I85" s="222"/>
      <c r="J85" s="27">
        <v>30</v>
      </c>
      <c r="K85" s="345"/>
      <c r="L85" s="379"/>
      <c r="M85" s="368"/>
      <c r="N85" s="395"/>
      <c r="O85" s="333"/>
      <c r="P85" s="368"/>
      <c r="Q85" s="329"/>
      <c r="R85" s="330"/>
      <c r="S85" s="417"/>
    </row>
    <row r="86" spans="2:19" ht="15" customHeight="1" outlineLevel="1">
      <c r="B86" s="354"/>
      <c r="C86" s="197"/>
      <c r="D86" s="235" t="s">
        <v>126</v>
      </c>
      <c r="E86" s="180"/>
      <c r="F86" s="29"/>
      <c r="G86" s="195"/>
      <c r="H86" s="265"/>
      <c r="I86" s="222"/>
      <c r="J86" s="27">
        <v>40</v>
      </c>
      <c r="K86" s="345"/>
      <c r="L86" s="379"/>
      <c r="M86" s="368"/>
      <c r="N86" s="395"/>
      <c r="O86" s="333"/>
      <c r="P86" s="368"/>
      <c r="Q86" s="329"/>
      <c r="R86" s="330"/>
      <c r="S86" s="417"/>
    </row>
    <row r="87" spans="2:19" ht="15" customHeight="1">
      <c r="B87" s="357" t="s">
        <v>36</v>
      </c>
      <c r="C87" s="78"/>
      <c r="D87" s="202" t="s">
        <v>128</v>
      </c>
      <c r="E87" s="191"/>
      <c r="F87" s="25">
        <v>100</v>
      </c>
      <c r="G87" s="196"/>
      <c r="H87" s="261">
        <f>M87/$P$82*$R$81</f>
        <v>0.03333333333333333</v>
      </c>
      <c r="I87" s="224"/>
      <c r="J87" s="25">
        <v>100</v>
      </c>
      <c r="K87" s="295">
        <v>2</v>
      </c>
      <c r="L87" s="299">
        <f>I87*K87</f>
        <v>0</v>
      </c>
      <c r="M87" s="302">
        <f>J87*K87</f>
        <v>200</v>
      </c>
      <c r="N87" s="312">
        <f>SUM(L87/M87)</f>
        <v>0</v>
      </c>
      <c r="O87" s="333"/>
      <c r="P87" s="368"/>
      <c r="Q87" s="329"/>
      <c r="R87" s="330"/>
      <c r="S87" s="417"/>
    </row>
    <row r="88" spans="2:19" ht="15" customHeight="1" outlineLevel="1">
      <c r="B88" s="354"/>
      <c r="C88" s="197"/>
      <c r="D88" s="234" t="s">
        <v>127</v>
      </c>
      <c r="E88" s="179"/>
      <c r="F88" s="27"/>
      <c r="G88" s="193"/>
      <c r="H88" s="264"/>
      <c r="I88" s="222"/>
      <c r="J88" s="27">
        <v>30</v>
      </c>
      <c r="K88" s="296"/>
      <c r="L88" s="300"/>
      <c r="M88" s="303"/>
      <c r="N88" s="310"/>
      <c r="O88" s="333"/>
      <c r="P88" s="368"/>
      <c r="Q88" s="329"/>
      <c r="R88" s="330"/>
      <c r="S88" s="417"/>
    </row>
    <row r="89" spans="2:19" ht="15" customHeight="1" outlineLevel="1">
      <c r="B89" s="354"/>
      <c r="C89" s="197"/>
      <c r="D89" s="234" t="s">
        <v>129</v>
      </c>
      <c r="E89" s="179"/>
      <c r="F89" s="27"/>
      <c r="G89" s="193"/>
      <c r="H89" s="264"/>
      <c r="I89" s="222"/>
      <c r="J89" s="27">
        <v>30</v>
      </c>
      <c r="K89" s="296"/>
      <c r="L89" s="300"/>
      <c r="M89" s="303"/>
      <c r="N89" s="310"/>
      <c r="O89" s="333"/>
      <c r="P89" s="368"/>
      <c r="Q89" s="329"/>
      <c r="R89" s="330"/>
      <c r="S89" s="417"/>
    </row>
    <row r="90" spans="2:19" ht="15" customHeight="1" outlineLevel="1">
      <c r="B90" s="354"/>
      <c r="C90" s="197"/>
      <c r="D90" s="235" t="s">
        <v>130</v>
      </c>
      <c r="E90" s="180"/>
      <c r="F90" s="27"/>
      <c r="G90" s="193"/>
      <c r="H90" s="264"/>
      <c r="I90" s="222"/>
      <c r="J90" s="27">
        <v>40</v>
      </c>
      <c r="K90" s="297"/>
      <c r="L90" s="301"/>
      <c r="M90" s="304"/>
      <c r="N90" s="311"/>
      <c r="O90" s="333"/>
      <c r="P90" s="368"/>
      <c r="Q90" s="329"/>
      <c r="R90" s="330"/>
      <c r="S90" s="417"/>
    </row>
    <row r="91" spans="2:19" ht="15.75" customHeight="1">
      <c r="B91" s="357" t="s">
        <v>37</v>
      </c>
      <c r="C91" s="139"/>
      <c r="D91" s="124" t="s">
        <v>131</v>
      </c>
      <c r="E91" s="191"/>
      <c r="F91" s="25">
        <v>100</v>
      </c>
      <c r="G91" s="149"/>
      <c r="H91" s="256">
        <f>M91/$P$82*$R$81</f>
        <v>0.03333333333333333</v>
      </c>
      <c r="I91" s="224"/>
      <c r="J91" s="25">
        <v>100</v>
      </c>
      <c r="K91" s="295">
        <v>2</v>
      </c>
      <c r="L91" s="299">
        <f>I91*K91</f>
        <v>0</v>
      </c>
      <c r="M91" s="302">
        <f>J91*K91</f>
        <v>200</v>
      </c>
      <c r="N91" s="312">
        <f>SUM(L91/M91)</f>
        <v>0</v>
      </c>
      <c r="O91" s="333"/>
      <c r="P91" s="368"/>
      <c r="Q91" s="329"/>
      <c r="R91" s="330"/>
      <c r="S91" s="417"/>
    </row>
    <row r="92" spans="2:19" ht="15" customHeight="1" outlineLevel="1">
      <c r="B92" s="373"/>
      <c r="D92" s="234" t="s">
        <v>132</v>
      </c>
      <c r="E92" s="179"/>
      <c r="F92" s="27"/>
      <c r="G92" s="150"/>
      <c r="H92" s="266"/>
      <c r="I92" s="222"/>
      <c r="J92" s="27">
        <v>50</v>
      </c>
      <c r="K92" s="296"/>
      <c r="L92" s="300"/>
      <c r="M92" s="303"/>
      <c r="N92" s="310"/>
      <c r="O92" s="333"/>
      <c r="P92" s="368"/>
      <c r="Q92" s="329"/>
      <c r="R92" s="330"/>
      <c r="S92" s="417"/>
    </row>
    <row r="93" spans="2:19" ht="15" customHeight="1" outlineLevel="1" thickBot="1">
      <c r="B93" s="381"/>
      <c r="C93" s="140"/>
      <c r="D93" s="236" t="s">
        <v>133</v>
      </c>
      <c r="E93" s="179"/>
      <c r="F93" s="27"/>
      <c r="G93" s="151"/>
      <c r="H93" s="266"/>
      <c r="I93" s="252"/>
      <c r="J93" s="27">
        <v>50</v>
      </c>
      <c r="K93" s="298"/>
      <c r="L93" s="305"/>
      <c r="M93" s="306"/>
      <c r="N93" s="313"/>
      <c r="O93" s="333"/>
      <c r="P93" s="368"/>
      <c r="Q93" s="329"/>
      <c r="R93" s="331"/>
      <c r="S93" s="417"/>
    </row>
    <row r="94" spans="2:19" ht="16.5" thickBot="1">
      <c r="B94" s="203" t="s">
        <v>13</v>
      </c>
      <c r="C94" s="204"/>
      <c r="D94" s="68"/>
      <c r="E94" s="68"/>
      <c r="F94" s="68"/>
      <c r="G94" s="68"/>
      <c r="H94" s="68"/>
      <c r="I94" s="69"/>
      <c r="J94" s="68"/>
      <c r="K94" s="68"/>
      <c r="L94" s="70"/>
      <c r="M94" s="71"/>
      <c r="N94" s="68"/>
      <c r="O94" s="71"/>
      <c r="P94" s="71"/>
      <c r="Q94" s="68"/>
      <c r="R94" s="109">
        <v>0.15</v>
      </c>
      <c r="S94" s="417"/>
    </row>
    <row r="95" spans="2:19" ht="15.75" thickBot="1">
      <c r="B95" s="205"/>
      <c r="C95" s="76"/>
      <c r="D95" s="98" t="s">
        <v>59</v>
      </c>
      <c r="E95" s="72"/>
      <c r="F95" s="72"/>
      <c r="G95" s="72"/>
      <c r="H95" s="73"/>
      <c r="I95" s="74"/>
      <c r="J95" s="72"/>
      <c r="K95" s="77"/>
      <c r="L95" s="75"/>
      <c r="M95" s="76"/>
      <c r="N95" s="77"/>
      <c r="O95" s="337">
        <f>SUM(L96:L126)</f>
        <v>0</v>
      </c>
      <c r="P95" s="338">
        <f>SUM(M96:M126)</f>
        <v>1300</v>
      </c>
      <c r="Q95" s="339">
        <f>O95/P95</f>
        <v>0</v>
      </c>
      <c r="R95" s="334"/>
      <c r="S95" s="417"/>
    </row>
    <row r="96" spans="2:19" ht="15.75" customHeight="1">
      <c r="B96" s="353" t="s">
        <v>38</v>
      </c>
      <c r="C96" s="101"/>
      <c r="D96" s="102" t="s">
        <v>134</v>
      </c>
      <c r="E96" s="179"/>
      <c r="F96" s="56">
        <v>100</v>
      </c>
      <c r="G96" s="56"/>
      <c r="H96" s="258">
        <f>M96/$P$95*$R$94</f>
        <v>0.03461538461538462</v>
      </c>
      <c r="I96" s="221"/>
      <c r="J96" s="56">
        <v>100</v>
      </c>
      <c r="K96" s="344">
        <v>3</v>
      </c>
      <c r="L96" s="384">
        <f>I96*K96</f>
        <v>0</v>
      </c>
      <c r="M96" s="367">
        <f>J96*K96</f>
        <v>300</v>
      </c>
      <c r="N96" s="394">
        <f>SUM(L96/M96)</f>
        <v>0</v>
      </c>
      <c r="O96" s="300"/>
      <c r="P96" s="303"/>
      <c r="Q96" s="296"/>
      <c r="R96" s="335"/>
      <c r="S96" s="417"/>
    </row>
    <row r="97" spans="2:19" ht="15" customHeight="1" outlineLevel="1">
      <c r="B97" s="354"/>
      <c r="C97" s="197"/>
      <c r="D97" s="234" t="s">
        <v>135</v>
      </c>
      <c r="E97" s="179"/>
      <c r="F97" s="27"/>
      <c r="G97" s="27"/>
      <c r="H97" s="267"/>
      <c r="I97" s="222"/>
      <c r="J97" s="27">
        <v>20</v>
      </c>
      <c r="K97" s="345"/>
      <c r="L97" s="379"/>
      <c r="M97" s="368"/>
      <c r="N97" s="395"/>
      <c r="O97" s="300"/>
      <c r="P97" s="303"/>
      <c r="Q97" s="296"/>
      <c r="R97" s="335"/>
      <c r="S97" s="417"/>
    </row>
    <row r="98" spans="2:19" ht="15" customHeight="1" outlineLevel="1">
      <c r="B98" s="354"/>
      <c r="C98" s="197"/>
      <c r="D98" s="234" t="s">
        <v>136</v>
      </c>
      <c r="E98" s="179"/>
      <c r="F98" s="27"/>
      <c r="G98" s="27"/>
      <c r="H98" s="267"/>
      <c r="I98" s="222"/>
      <c r="J98" s="27">
        <v>20</v>
      </c>
      <c r="K98" s="345"/>
      <c r="L98" s="379"/>
      <c r="M98" s="368"/>
      <c r="N98" s="395"/>
      <c r="O98" s="300"/>
      <c r="P98" s="303"/>
      <c r="Q98" s="296"/>
      <c r="R98" s="335"/>
      <c r="S98" s="417"/>
    </row>
    <row r="99" spans="2:19" ht="15" customHeight="1" outlineLevel="1">
      <c r="B99" s="354"/>
      <c r="C99" s="197"/>
      <c r="D99" s="234" t="s">
        <v>137</v>
      </c>
      <c r="E99" s="179"/>
      <c r="F99" s="27"/>
      <c r="G99" s="27"/>
      <c r="H99" s="267"/>
      <c r="I99" s="222"/>
      <c r="J99" s="27">
        <v>20</v>
      </c>
      <c r="K99" s="345"/>
      <c r="L99" s="379"/>
      <c r="M99" s="368"/>
      <c r="N99" s="395"/>
      <c r="O99" s="300"/>
      <c r="P99" s="303"/>
      <c r="Q99" s="296"/>
      <c r="R99" s="335"/>
      <c r="S99" s="417"/>
    </row>
    <row r="100" spans="2:19" ht="15" customHeight="1" outlineLevel="1">
      <c r="B100" s="354"/>
      <c r="C100" s="197"/>
      <c r="D100" s="234" t="s">
        <v>138</v>
      </c>
      <c r="E100" s="179"/>
      <c r="F100" s="27"/>
      <c r="G100" s="27"/>
      <c r="H100" s="267"/>
      <c r="I100" s="222"/>
      <c r="J100" s="27">
        <v>30</v>
      </c>
      <c r="K100" s="345"/>
      <c r="L100" s="379"/>
      <c r="M100" s="368"/>
      <c r="N100" s="395"/>
      <c r="O100" s="300"/>
      <c r="P100" s="303"/>
      <c r="Q100" s="296"/>
      <c r="R100" s="335"/>
      <c r="S100" s="417"/>
    </row>
    <row r="101" spans="2:19" ht="15" customHeight="1" outlineLevel="1">
      <c r="B101" s="354"/>
      <c r="C101" s="197"/>
      <c r="D101" s="234" t="s">
        <v>139</v>
      </c>
      <c r="E101" s="179"/>
      <c r="F101" s="27"/>
      <c r="G101" s="27"/>
      <c r="H101" s="267"/>
      <c r="I101" s="222"/>
      <c r="J101" s="27">
        <v>10</v>
      </c>
      <c r="K101" s="345"/>
      <c r="L101" s="379"/>
      <c r="M101" s="368"/>
      <c r="N101" s="395"/>
      <c r="O101" s="300"/>
      <c r="P101" s="303"/>
      <c r="Q101" s="296"/>
      <c r="R101" s="335"/>
      <c r="S101" s="417"/>
    </row>
    <row r="102" spans="2:19" ht="15" customHeight="1" outlineLevel="1">
      <c r="B102" s="355"/>
      <c r="C102" s="239"/>
      <c r="D102" s="235" t="s">
        <v>174</v>
      </c>
      <c r="E102" s="180"/>
      <c r="F102" s="29" t="s">
        <v>171</v>
      </c>
      <c r="G102" s="29"/>
      <c r="H102" s="268"/>
      <c r="I102" s="222"/>
      <c r="J102" s="29">
        <v>20</v>
      </c>
      <c r="K102" s="346"/>
      <c r="L102" s="385"/>
      <c r="M102" s="369"/>
      <c r="N102" s="396"/>
      <c r="O102" s="300"/>
      <c r="P102" s="303"/>
      <c r="Q102" s="296"/>
      <c r="R102" s="335"/>
      <c r="S102" s="417"/>
    </row>
    <row r="103" spans="2:19" ht="15" customHeight="1">
      <c r="B103" s="357" t="s">
        <v>39</v>
      </c>
      <c r="C103" s="139"/>
      <c r="D103" s="124" t="s">
        <v>14</v>
      </c>
      <c r="E103" s="206"/>
      <c r="F103" s="25">
        <v>100</v>
      </c>
      <c r="G103" s="25"/>
      <c r="H103" s="261">
        <f>M103/$P$95*$R$94</f>
        <v>0.023076923076923078</v>
      </c>
      <c r="I103" s="224"/>
      <c r="J103" s="25">
        <v>100</v>
      </c>
      <c r="K103" s="347">
        <v>2</v>
      </c>
      <c r="L103" s="378">
        <f>I103*K103</f>
        <v>0</v>
      </c>
      <c r="M103" s="382">
        <f>J103*K103</f>
        <v>200</v>
      </c>
      <c r="N103" s="397">
        <f>SUM(L103/M103)</f>
        <v>0</v>
      </c>
      <c r="O103" s="300"/>
      <c r="P103" s="303"/>
      <c r="Q103" s="296"/>
      <c r="R103" s="335"/>
      <c r="S103" s="417"/>
    </row>
    <row r="104" spans="2:19" ht="15" customHeight="1" outlineLevel="1">
      <c r="B104" s="354"/>
      <c r="C104" s="197"/>
      <c r="D104" s="234" t="s">
        <v>140</v>
      </c>
      <c r="E104" s="191"/>
      <c r="F104" s="27"/>
      <c r="G104" s="27"/>
      <c r="H104" s="269"/>
      <c r="I104" s="222"/>
      <c r="J104" s="27">
        <v>25</v>
      </c>
      <c r="K104" s="345"/>
      <c r="L104" s="379"/>
      <c r="M104" s="368"/>
      <c r="N104" s="395"/>
      <c r="O104" s="300"/>
      <c r="P104" s="303"/>
      <c r="Q104" s="296"/>
      <c r="R104" s="335"/>
      <c r="S104" s="417"/>
    </row>
    <row r="105" spans="2:19" ht="15" customHeight="1" outlineLevel="1">
      <c r="B105" s="354"/>
      <c r="C105" s="197"/>
      <c r="D105" s="234" t="s">
        <v>141</v>
      </c>
      <c r="E105" s="179"/>
      <c r="F105" s="27"/>
      <c r="G105" s="27"/>
      <c r="H105" s="269"/>
      <c r="I105" s="222"/>
      <c r="J105" s="27">
        <v>25</v>
      </c>
      <c r="K105" s="345"/>
      <c r="L105" s="379"/>
      <c r="M105" s="368"/>
      <c r="N105" s="395"/>
      <c r="O105" s="300"/>
      <c r="P105" s="303"/>
      <c r="Q105" s="296"/>
      <c r="R105" s="335"/>
      <c r="S105" s="417"/>
    </row>
    <row r="106" spans="2:19" ht="15" customHeight="1" outlineLevel="1">
      <c r="B106" s="354"/>
      <c r="C106" s="197"/>
      <c r="D106" s="234" t="s">
        <v>52</v>
      </c>
      <c r="E106" s="179"/>
      <c r="F106" s="27"/>
      <c r="G106" s="27"/>
      <c r="H106" s="269"/>
      <c r="I106" s="222"/>
      <c r="J106" s="27">
        <v>25</v>
      </c>
      <c r="K106" s="345"/>
      <c r="L106" s="379"/>
      <c r="M106" s="368"/>
      <c r="N106" s="395"/>
      <c r="O106" s="300"/>
      <c r="P106" s="303"/>
      <c r="Q106" s="296"/>
      <c r="R106" s="335"/>
      <c r="S106" s="417"/>
    </row>
    <row r="107" spans="2:19" ht="15" customHeight="1" outlineLevel="1">
      <c r="B107" s="354"/>
      <c r="C107" s="197"/>
      <c r="D107" s="235" t="s">
        <v>51</v>
      </c>
      <c r="E107" s="180"/>
      <c r="F107" s="27"/>
      <c r="G107" s="27"/>
      <c r="H107" s="269"/>
      <c r="I107" s="222"/>
      <c r="J107" s="27">
        <v>25</v>
      </c>
      <c r="K107" s="345"/>
      <c r="L107" s="379"/>
      <c r="M107" s="368"/>
      <c r="N107" s="395"/>
      <c r="O107" s="300"/>
      <c r="P107" s="303"/>
      <c r="Q107" s="296"/>
      <c r="R107" s="335"/>
      <c r="S107" s="417"/>
    </row>
    <row r="108" spans="2:19" ht="15" customHeight="1">
      <c r="B108" s="111" t="s">
        <v>40</v>
      </c>
      <c r="C108" s="78"/>
      <c r="D108" s="100" t="s">
        <v>142</v>
      </c>
      <c r="E108" s="191"/>
      <c r="F108" s="24">
        <v>100</v>
      </c>
      <c r="G108" s="24"/>
      <c r="H108" s="261">
        <f>M108/$P$95*$R$94</f>
        <v>0.011538461538461539</v>
      </c>
      <c r="I108" s="224"/>
      <c r="J108" s="25">
        <v>100</v>
      </c>
      <c r="K108" s="295">
        <v>1</v>
      </c>
      <c r="L108" s="299">
        <f>I108*K108</f>
        <v>0</v>
      </c>
      <c r="M108" s="302">
        <f>J108*K108</f>
        <v>100</v>
      </c>
      <c r="N108" s="312">
        <f>SUM(L108/M108)</f>
        <v>0</v>
      </c>
      <c r="O108" s="300"/>
      <c r="P108" s="303"/>
      <c r="Q108" s="296"/>
      <c r="R108" s="335"/>
      <c r="S108" s="417"/>
    </row>
    <row r="109" spans="2:19" ht="15" customHeight="1" outlineLevel="1">
      <c r="B109" s="112"/>
      <c r="D109" s="234" t="s">
        <v>143</v>
      </c>
      <c r="E109" s="179"/>
      <c r="F109" s="26"/>
      <c r="G109" s="26"/>
      <c r="H109" s="270"/>
      <c r="I109" s="272"/>
      <c r="J109" s="27">
        <v>50</v>
      </c>
      <c r="K109" s="296"/>
      <c r="L109" s="300"/>
      <c r="M109" s="303"/>
      <c r="N109" s="310"/>
      <c r="O109" s="300"/>
      <c r="P109" s="303"/>
      <c r="Q109" s="296"/>
      <c r="R109" s="335"/>
      <c r="S109" s="417"/>
    </row>
    <row r="110" spans="2:19" ht="15" customHeight="1" outlineLevel="1" thickBot="1">
      <c r="B110" s="143"/>
      <c r="D110" s="236" t="s">
        <v>144</v>
      </c>
      <c r="E110" s="207"/>
      <c r="F110" s="130"/>
      <c r="G110" s="130"/>
      <c r="H110" s="271"/>
      <c r="I110" s="273"/>
      <c r="J110" s="131">
        <v>50</v>
      </c>
      <c r="K110" s="298"/>
      <c r="L110" s="305"/>
      <c r="M110" s="306"/>
      <c r="N110" s="313"/>
      <c r="O110" s="300"/>
      <c r="P110" s="303"/>
      <c r="Q110" s="296"/>
      <c r="R110" s="335"/>
      <c r="S110" s="417"/>
    </row>
    <row r="111" spans="2:19" ht="15" customHeight="1" thickBot="1">
      <c r="B111" s="205"/>
      <c r="C111" s="76"/>
      <c r="D111" s="98" t="s">
        <v>145</v>
      </c>
      <c r="E111" s="72"/>
      <c r="F111" s="72"/>
      <c r="G111" s="72"/>
      <c r="H111" s="72"/>
      <c r="I111" s="74"/>
      <c r="J111" s="72"/>
      <c r="K111" s="77"/>
      <c r="L111" s="75"/>
      <c r="M111" s="76"/>
      <c r="N111" s="77"/>
      <c r="O111" s="300"/>
      <c r="P111" s="303"/>
      <c r="Q111" s="296"/>
      <c r="R111" s="335"/>
      <c r="S111" s="417"/>
    </row>
    <row r="112" spans="2:19" ht="15">
      <c r="B112" s="348" t="s">
        <v>41</v>
      </c>
      <c r="C112" s="101"/>
      <c r="D112" s="118" t="s">
        <v>57</v>
      </c>
      <c r="E112" s="208"/>
      <c r="F112" s="56">
        <v>100</v>
      </c>
      <c r="G112" s="56"/>
      <c r="H112" s="258">
        <f>M112/$P$95*$R$94</f>
        <v>0.03461538461538462</v>
      </c>
      <c r="I112" s="221"/>
      <c r="J112" s="56">
        <v>100</v>
      </c>
      <c r="K112" s="351">
        <v>3</v>
      </c>
      <c r="L112" s="307">
        <f>I112*K112</f>
        <v>0</v>
      </c>
      <c r="M112" s="308">
        <f>J112*K112</f>
        <v>300</v>
      </c>
      <c r="N112" s="309">
        <f>SUM(L112/M112)</f>
        <v>0</v>
      </c>
      <c r="O112" s="300"/>
      <c r="P112" s="303"/>
      <c r="Q112" s="296"/>
      <c r="R112" s="335"/>
      <c r="S112" s="417"/>
    </row>
    <row r="113" spans="2:19" ht="15" customHeight="1" outlineLevel="1">
      <c r="B113" s="349"/>
      <c r="D113" s="234" t="s">
        <v>147</v>
      </c>
      <c r="E113" s="179"/>
      <c r="F113" s="27"/>
      <c r="G113" s="27"/>
      <c r="H113" s="274"/>
      <c r="I113" s="222"/>
      <c r="J113" s="27">
        <v>20</v>
      </c>
      <c r="K113" s="310"/>
      <c r="L113" s="300"/>
      <c r="M113" s="303"/>
      <c r="N113" s="310"/>
      <c r="O113" s="300"/>
      <c r="P113" s="303"/>
      <c r="Q113" s="296"/>
      <c r="R113" s="335"/>
      <c r="S113" s="417"/>
    </row>
    <row r="114" spans="2:19" ht="15" customHeight="1" outlineLevel="1">
      <c r="B114" s="349"/>
      <c r="D114" s="234" t="s">
        <v>54</v>
      </c>
      <c r="E114" s="179"/>
      <c r="F114" s="27"/>
      <c r="G114" s="27"/>
      <c r="H114" s="274"/>
      <c r="I114" s="222"/>
      <c r="J114" s="27">
        <v>20</v>
      </c>
      <c r="K114" s="310"/>
      <c r="L114" s="300"/>
      <c r="M114" s="303"/>
      <c r="N114" s="310"/>
      <c r="O114" s="300"/>
      <c r="P114" s="303"/>
      <c r="Q114" s="296"/>
      <c r="R114" s="335"/>
      <c r="S114" s="417"/>
    </row>
    <row r="115" spans="2:19" ht="15" customHeight="1" outlineLevel="1">
      <c r="B115" s="349"/>
      <c r="D115" s="234" t="s">
        <v>148</v>
      </c>
      <c r="E115" s="179"/>
      <c r="F115" s="27"/>
      <c r="G115" s="27"/>
      <c r="H115" s="274"/>
      <c r="I115" s="222"/>
      <c r="J115" s="27">
        <v>20</v>
      </c>
      <c r="K115" s="310"/>
      <c r="L115" s="300"/>
      <c r="M115" s="303"/>
      <c r="N115" s="310"/>
      <c r="O115" s="300"/>
      <c r="P115" s="303"/>
      <c r="Q115" s="296"/>
      <c r="R115" s="335"/>
      <c r="S115" s="417"/>
    </row>
    <row r="116" spans="2:19" ht="15" customHeight="1" outlineLevel="1">
      <c r="B116" s="349"/>
      <c r="D116" s="234" t="s">
        <v>53</v>
      </c>
      <c r="E116" s="179"/>
      <c r="F116" s="27"/>
      <c r="G116" s="27"/>
      <c r="H116" s="274"/>
      <c r="I116" s="222"/>
      <c r="J116" s="27">
        <v>20</v>
      </c>
      <c r="K116" s="310"/>
      <c r="L116" s="300"/>
      <c r="M116" s="303"/>
      <c r="N116" s="310"/>
      <c r="O116" s="300"/>
      <c r="P116" s="303"/>
      <c r="Q116" s="296"/>
      <c r="R116" s="335"/>
      <c r="S116" s="417"/>
    </row>
    <row r="117" spans="2:19" ht="15" customHeight="1" outlineLevel="1">
      <c r="B117" s="350"/>
      <c r="C117" s="240"/>
      <c r="D117" s="235" t="s">
        <v>149</v>
      </c>
      <c r="E117" s="180"/>
      <c r="F117" s="29"/>
      <c r="G117" s="29"/>
      <c r="H117" s="275"/>
      <c r="I117" s="223"/>
      <c r="J117" s="29">
        <v>20</v>
      </c>
      <c r="K117" s="311"/>
      <c r="L117" s="301"/>
      <c r="M117" s="304"/>
      <c r="N117" s="311"/>
      <c r="O117" s="300"/>
      <c r="P117" s="303"/>
      <c r="Q117" s="296"/>
      <c r="R117" s="335"/>
      <c r="S117" s="417"/>
    </row>
    <row r="118" spans="2:19" ht="15">
      <c r="B118" s="360" t="s">
        <v>42</v>
      </c>
      <c r="C118" s="159"/>
      <c r="D118" s="152" t="s">
        <v>15</v>
      </c>
      <c r="E118" s="191"/>
      <c r="F118" s="142">
        <v>100</v>
      </c>
      <c r="G118" s="142"/>
      <c r="H118" s="276">
        <f>M118/$P$95*$R$94</f>
        <v>0.023076923076923078</v>
      </c>
      <c r="I118" s="278"/>
      <c r="J118" s="142">
        <v>100</v>
      </c>
      <c r="K118" s="366">
        <v>2</v>
      </c>
      <c r="L118" s="358">
        <f>I118*K118</f>
        <v>0</v>
      </c>
      <c r="M118" s="343">
        <f>J118*K118</f>
        <v>200</v>
      </c>
      <c r="N118" s="342">
        <f>SUM(L118/M118)</f>
        <v>0</v>
      </c>
      <c r="O118" s="300"/>
      <c r="P118" s="303"/>
      <c r="Q118" s="296"/>
      <c r="R118" s="335"/>
      <c r="S118" s="417"/>
    </row>
    <row r="119" spans="2:19" ht="15" customHeight="1" outlineLevel="1">
      <c r="B119" s="361"/>
      <c r="D119" s="234" t="s">
        <v>150</v>
      </c>
      <c r="E119" s="179"/>
      <c r="F119" s="27"/>
      <c r="G119" s="27"/>
      <c r="H119" s="277"/>
      <c r="I119" s="222"/>
      <c r="J119" s="27">
        <v>30</v>
      </c>
      <c r="K119" s="296"/>
      <c r="L119" s="300"/>
      <c r="M119" s="303"/>
      <c r="N119" s="310"/>
      <c r="O119" s="300"/>
      <c r="P119" s="303"/>
      <c r="Q119" s="296"/>
      <c r="R119" s="335"/>
      <c r="S119" s="417"/>
    </row>
    <row r="120" spans="2:19" ht="15" customHeight="1" outlineLevel="1">
      <c r="B120" s="361"/>
      <c r="D120" s="234" t="s">
        <v>151</v>
      </c>
      <c r="E120" s="179"/>
      <c r="F120" s="27"/>
      <c r="G120" s="27"/>
      <c r="H120" s="277"/>
      <c r="I120" s="222"/>
      <c r="J120" s="27">
        <v>30</v>
      </c>
      <c r="K120" s="296"/>
      <c r="L120" s="300"/>
      <c r="M120" s="303"/>
      <c r="N120" s="310"/>
      <c r="O120" s="300"/>
      <c r="P120" s="303"/>
      <c r="Q120" s="296"/>
      <c r="R120" s="335"/>
      <c r="S120" s="417"/>
    </row>
    <row r="121" spans="2:19" ht="15" customHeight="1" outlineLevel="1" thickBot="1">
      <c r="B121" s="362"/>
      <c r="D121" s="236" t="s">
        <v>152</v>
      </c>
      <c r="E121" s="179"/>
      <c r="F121" s="27"/>
      <c r="G121" s="27"/>
      <c r="H121" s="277"/>
      <c r="I121" s="252"/>
      <c r="J121" s="27">
        <v>40</v>
      </c>
      <c r="K121" s="298"/>
      <c r="L121" s="305"/>
      <c r="M121" s="306"/>
      <c r="N121" s="313"/>
      <c r="O121" s="300"/>
      <c r="P121" s="303"/>
      <c r="Q121" s="296"/>
      <c r="R121" s="335"/>
      <c r="S121" s="417"/>
    </row>
    <row r="122" spans="2:19" ht="15" customHeight="1" thickBot="1">
      <c r="B122" s="205"/>
      <c r="C122" s="76"/>
      <c r="D122" s="98" t="s">
        <v>146</v>
      </c>
      <c r="E122" s="72"/>
      <c r="F122" s="72"/>
      <c r="G122" s="72"/>
      <c r="H122" s="72"/>
      <c r="I122" s="228"/>
      <c r="J122" s="72"/>
      <c r="K122" s="77"/>
      <c r="L122" s="75"/>
      <c r="M122" s="76"/>
      <c r="N122" s="77"/>
      <c r="O122" s="300"/>
      <c r="P122" s="303"/>
      <c r="Q122" s="296"/>
      <c r="R122" s="335"/>
      <c r="S122" s="417"/>
    </row>
    <row r="123" spans="2:19" ht="15">
      <c r="B123" s="348" t="s">
        <v>153</v>
      </c>
      <c r="C123" s="139"/>
      <c r="D123" s="124" t="s">
        <v>154</v>
      </c>
      <c r="E123" s="191"/>
      <c r="F123" s="25">
        <v>100</v>
      </c>
      <c r="G123" s="25"/>
      <c r="H123" s="261">
        <f>M123/$P$95*$R$94</f>
        <v>0.023076923076923078</v>
      </c>
      <c r="I123" s="221"/>
      <c r="J123" s="25">
        <v>100</v>
      </c>
      <c r="K123" s="351">
        <v>2</v>
      </c>
      <c r="L123" s="307">
        <f>I123*K123</f>
        <v>0</v>
      </c>
      <c r="M123" s="308">
        <f>J123*K123</f>
        <v>200</v>
      </c>
      <c r="N123" s="309">
        <f>SUM(L123/M123)</f>
        <v>0</v>
      </c>
      <c r="O123" s="300"/>
      <c r="P123" s="303"/>
      <c r="Q123" s="296"/>
      <c r="R123" s="335"/>
      <c r="S123" s="417"/>
    </row>
    <row r="124" spans="2:19" ht="15" outlineLevel="1">
      <c r="B124" s="361"/>
      <c r="D124" s="234" t="s">
        <v>155</v>
      </c>
      <c r="E124" s="191"/>
      <c r="F124" s="153"/>
      <c r="G124" s="153"/>
      <c r="H124" s="279"/>
      <c r="I124" s="281"/>
      <c r="J124" s="153">
        <v>30</v>
      </c>
      <c r="K124" s="296"/>
      <c r="L124" s="300"/>
      <c r="M124" s="303"/>
      <c r="N124" s="310"/>
      <c r="O124" s="300"/>
      <c r="P124" s="303"/>
      <c r="Q124" s="296"/>
      <c r="R124" s="335"/>
      <c r="S124" s="417"/>
    </row>
    <row r="125" spans="2:19" ht="15" outlineLevel="1">
      <c r="B125" s="361"/>
      <c r="D125" s="241" t="s">
        <v>156</v>
      </c>
      <c r="E125" s="191"/>
      <c r="F125" s="153"/>
      <c r="G125" s="153"/>
      <c r="H125" s="279"/>
      <c r="I125" s="281"/>
      <c r="J125" s="153">
        <v>40</v>
      </c>
      <c r="K125" s="296"/>
      <c r="L125" s="300"/>
      <c r="M125" s="303"/>
      <c r="N125" s="310"/>
      <c r="O125" s="300"/>
      <c r="P125" s="303"/>
      <c r="Q125" s="296"/>
      <c r="R125" s="335"/>
      <c r="S125" s="417"/>
    </row>
    <row r="126" spans="2:19" ht="15.75" outlineLevel="1" thickBot="1">
      <c r="B126" s="362"/>
      <c r="C126" s="140"/>
      <c r="D126" s="242" t="s">
        <v>157</v>
      </c>
      <c r="E126" s="209"/>
      <c r="F126" s="156"/>
      <c r="G126" s="156"/>
      <c r="H126" s="280"/>
      <c r="I126" s="282"/>
      <c r="J126" s="156">
        <v>40</v>
      </c>
      <c r="K126" s="298"/>
      <c r="L126" s="305"/>
      <c r="M126" s="306"/>
      <c r="N126" s="313"/>
      <c r="O126" s="305"/>
      <c r="P126" s="306"/>
      <c r="Q126" s="298"/>
      <c r="R126" s="336"/>
      <c r="S126" s="417"/>
    </row>
    <row r="127" spans="2:19" ht="16.5" thickBot="1">
      <c r="B127" s="210" t="s">
        <v>158</v>
      </c>
      <c r="C127" s="211"/>
      <c r="D127" s="80"/>
      <c r="E127" s="80"/>
      <c r="F127" s="80"/>
      <c r="G127" s="80"/>
      <c r="H127" s="80"/>
      <c r="I127" s="81"/>
      <c r="J127" s="80"/>
      <c r="K127" s="80"/>
      <c r="L127" s="82"/>
      <c r="M127" s="83"/>
      <c r="N127" s="80"/>
      <c r="O127" s="83"/>
      <c r="P127" s="83"/>
      <c r="Q127" s="80"/>
      <c r="R127" s="108">
        <v>0.1</v>
      </c>
      <c r="S127" s="417"/>
    </row>
    <row r="128" spans="2:19" ht="15.75" thickBot="1">
      <c r="B128" s="212"/>
      <c r="C128" s="87"/>
      <c r="D128" s="99" t="s">
        <v>159</v>
      </c>
      <c r="E128" s="84"/>
      <c r="F128" s="84"/>
      <c r="G128" s="84"/>
      <c r="H128" s="84"/>
      <c r="I128" s="85"/>
      <c r="J128" s="84"/>
      <c r="K128" s="219"/>
      <c r="L128" s="86"/>
      <c r="M128" s="87"/>
      <c r="N128" s="88"/>
      <c r="O128" s="337">
        <f>SUM(L129:L140)</f>
        <v>0</v>
      </c>
      <c r="P128" s="338">
        <f>SUM(M129:M140)</f>
        <v>600</v>
      </c>
      <c r="Q128" s="339">
        <f>O128/P128</f>
        <v>0</v>
      </c>
      <c r="R128" s="352"/>
      <c r="S128" s="417"/>
    </row>
    <row r="129" spans="2:19" ht="15">
      <c r="B129" s="363" t="s">
        <v>43</v>
      </c>
      <c r="C129" s="154"/>
      <c r="D129" s="102" t="s">
        <v>160</v>
      </c>
      <c r="E129" s="208"/>
      <c r="F129" s="56">
        <v>100</v>
      </c>
      <c r="G129" s="164"/>
      <c r="H129" s="283">
        <f>M129/$P$128*$R$127</f>
        <v>0.03333333333333333</v>
      </c>
      <c r="I129" s="221"/>
      <c r="J129" s="56">
        <v>100</v>
      </c>
      <c r="K129" s="356">
        <v>2</v>
      </c>
      <c r="L129" s="307">
        <f>I129*K129</f>
        <v>0</v>
      </c>
      <c r="M129" s="308">
        <f>J129*K129</f>
        <v>200</v>
      </c>
      <c r="N129" s="309">
        <f>SUM(L129/M129)</f>
        <v>0</v>
      </c>
      <c r="O129" s="300"/>
      <c r="P129" s="303"/>
      <c r="Q129" s="296"/>
      <c r="R129" s="296"/>
      <c r="S129" s="417"/>
    </row>
    <row r="130" spans="2:19" ht="15" outlineLevel="1">
      <c r="B130" s="318"/>
      <c r="D130" s="234" t="s">
        <v>161</v>
      </c>
      <c r="E130" s="179"/>
      <c r="F130" s="27"/>
      <c r="G130" s="27"/>
      <c r="H130" s="284"/>
      <c r="I130" s="222"/>
      <c r="J130" s="27">
        <v>25</v>
      </c>
      <c r="K130" s="296"/>
      <c r="L130" s="300"/>
      <c r="M130" s="303"/>
      <c r="N130" s="310"/>
      <c r="O130" s="300"/>
      <c r="P130" s="303"/>
      <c r="Q130" s="296"/>
      <c r="R130" s="296"/>
      <c r="S130" s="417"/>
    </row>
    <row r="131" spans="2:19" ht="15" outlineLevel="1">
      <c r="B131" s="318"/>
      <c r="D131" s="234" t="s">
        <v>162</v>
      </c>
      <c r="E131" s="179"/>
      <c r="F131" s="27"/>
      <c r="G131" s="27"/>
      <c r="H131" s="284"/>
      <c r="I131" s="222"/>
      <c r="J131" s="27">
        <v>25</v>
      </c>
      <c r="K131" s="296"/>
      <c r="L131" s="300"/>
      <c r="M131" s="303"/>
      <c r="N131" s="310"/>
      <c r="O131" s="300"/>
      <c r="P131" s="303"/>
      <c r="Q131" s="296"/>
      <c r="R131" s="296"/>
      <c r="S131" s="417"/>
    </row>
    <row r="132" spans="2:19" ht="15" outlineLevel="1">
      <c r="B132" s="318"/>
      <c r="D132" s="234" t="s">
        <v>163</v>
      </c>
      <c r="E132" s="179"/>
      <c r="F132" s="27"/>
      <c r="G132" s="27"/>
      <c r="H132" s="284"/>
      <c r="I132" s="222"/>
      <c r="J132" s="27">
        <v>25</v>
      </c>
      <c r="K132" s="296"/>
      <c r="L132" s="300"/>
      <c r="M132" s="303"/>
      <c r="N132" s="310"/>
      <c r="O132" s="300"/>
      <c r="P132" s="303"/>
      <c r="Q132" s="296"/>
      <c r="R132" s="296"/>
      <c r="S132" s="417"/>
    </row>
    <row r="133" spans="2:19" ht="15" outlineLevel="1">
      <c r="B133" s="318"/>
      <c r="D133" s="234" t="s">
        <v>164</v>
      </c>
      <c r="E133" s="179"/>
      <c r="F133" s="27"/>
      <c r="G133" s="27"/>
      <c r="H133" s="284"/>
      <c r="I133" s="222"/>
      <c r="J133" s="27">
        <v>25</v>
      </c>
      <c r="K133" s="296"/>
      <c r="L133" s="300"/>
      <c r="M133" s="303"/>
      <c r="N133" s="310"/>
      <c r="O133" s="300"/>
      <c r="P133" s="303"/>
      <c r="Q133" s="296"/>
      <c r="R133" s="296"/>
      <c r="S133" s="417"/>
    </row>
    <row r="134" spans="2:19" ht="15" outlineLevel="1">
      <c r="B134" s="364"/>
      <c r="C134" s="155"/>
      <c r="D134" s="243" t="s">
        <v>173</v>
      </c>
      <c r="E134" s="213"/>
      <c r="F134" s="113" t="s">
        <v>171</v>
      </c>
      <c r="G134" s="113"/>
      <c r="H134" s="285"/>
      <c r="I134" s="291"/>
      <c r="J134" s="113">
        <v>25</v>
      </c>
      <c r="K134" s="297"/>
      <c r="L134" s="301"/>
      <c r="M134" s="304"/>
      <c r="N134" s="311"/>
      <c r="O134" s="300"/>
      <c r="P134" s="303"/>
      <c r="Q134" s="296"/>
      <c r="R134" s="296"/>
      <c r="S134" s="417"/>
    </row>
    <row r="135" spans="2:19" ht="15">
      <c r="B135" s="360" t="s">
        <v>44</v>
      </c>
      <c r="C135" s="166"/>
      <c r="D135" s="100" t="s">
        <v>165</v>
      </c>
      <c r="E135" s="181"/>
      <c r="F135" s="167">
        <v>100</v>
      </c>
      <c r="G135" s="168"/>
      <c r="H135" s="286">
        <f>M135/$P$128*$R$127</f>
        <v>0.03333333333333333</v>
      </c>
      <c r="I135" s="224"/>
      <c r="J135" s="25">
        <v>100</v>
      </c>
      <c r="K135" s="295">
        <v>2</v>
      </c>
      <c r="L135" s="299">
        <f>I135*K135</f>
        <v>0</v>
      </c>
      <c r="M135" s="302">
        <f>J135*K135</f>
        <v>200</v>
      </c>
      <c r="N135" s="312">
        <f>SUM(L135/M135)</f>
        <v>0</v>
      </c>
      <c r="O135" s="300"/>
      <c r="P135" s="303"/>
      <c r="Q135" s="296"/>
      <c r="R135" s="296"/>
      <c r="S135" s="417"/>
    </row>
    <row r="136" spans="2:19" ht="15" outlineLevel="1">
      <c r="B136" s="365"/>
      <c r="C136" s="155"/>
      <c r="D136" s="235" t="s">
        <v>166</v>
      </c>
      <c r="E136" s="180"/>
      <c r="F136" s="169"/>
      <c r="G136" s="128"/>
      <c r="H136" s="287"/>
      <c r="I136" s="292"/>
      <c r="J136" s="29">
        <v>100</v>
      </c>
      <c r="K136" s="297"/>
      <c r="L136" s="301"/>
      <c r="M136" s="304"/>
      <c r="N136" s="311"/>
      <c r="O136" s="300"/>
      <c r="P136" s="303"/>
      <c r="Q136" s="296"/>
      <c r="R136" s="296"/>
      <c r="S136" s="417"/>
    </row>
    <row r="137" spans="2:19" ht="15">
      <c r="B137" s="349" t="s">
        <v>45</v>
      </c>
      <c r="C137" s="162"/>
      <c r="D137" s="141" t="s">
        <v>167</v>
      </c>
      <c r="E137" s="214"/>
      <c r="F137" s="163">
        <v>100</v>
      </c>
      <c r="G137" s="165"/>
      <c r="H137" s="288">
        <f>M137/$P$128*$R$127</f>
        <v>0.03333333333333333</v>
      </c>
      <c r="I137" s="278"/>
      <c r="J137" s="142">
        <v>100</v>
      </c>
      <c r="K137" s="359">
        <v>2</v>
      </c>
      <c r="L137" s="358">
        <f>I137*K137</f>
        <v>0</v>
      </c>
      <c r="M137" s="343">
        <f>J137*K137</f>
        <v>200</v>
      </c>
      <c r="N137" s="342">
        <f>SUM(L137/M137)</f>
        <v>0</v>
      </c>
      <c r="O137" s="300"/>
      <c r="P137" s="303"/>
      <c r="Q137" s="296"/>
      <c r="R137" s="296"/>
      <c r="S137" s="417"/>
    </row>
    <row r="138" spans="2:19" ht="15" outlineLevel="1">
      <c r="B138" s="361"/>
      <c r="D138" s="234" t="s">
        <v>168</v>
      </c>
      <c r="E138" s="215"/>
      <c r="F138" s="160"/>
      <c r="G138" s="157"/>
      <c r="H138" s="289"/>
      <c r="I138" s="293"/>
      <c r="J138" s="27">
        <v>30</v>
      </c>
      <c r="K138" s="310"/>
      <c r="L138" s="300"/>
      <c r="M138" s="303"/>
      <c r="N138" s="310"/>
      <c r="O138" s="300"/>
      <c r="P138" s="303"/>
      <c r="Q138" s="296"/>
      <c r="R138" s="296"/>
      <c r="S138" s="417"/>
    </row>
    <row r="139" spans="2:19" ht="15" outlineLevel="1">
      <c r="B139" s="361"/>
      <c r="D139" s="234" t="s">
        <v>169</v>
      </c>
      <c r="E139" s="215"/>
      <c r="F139" s="160"/>
      <c r="G139" s="157"/>
      <c r="H139" s="289"/>
      <c r="I139" s="293"/>
      <c r="J139" s="27">
        <v>40</v>
      </c>
      <c r="K139" s="310"/>
      <c r="L139" s="300"/>
      <c r="M139" s="303"/>
      <c r="N139" s="310"/>
      <c r="O139" s="300"/>
      <c r="P139" s="303"/>
      <c r="Q139" s="296"/>
      <c r="R139" s="296"/>
      <c r="S139" s="417"/>
    </row>
    <row r="140" spans="2:19" ht="15.75" outlineLevel="1" thickBot="1">
      <c r="B140" s="362"/>
      <c r="C140" s="140"/>
      <c r="D140" s="236" t="s">
        <v>170</v>
      </c>
      <c r="E140" s="216"/>
      <c r="F140" s="161"/>
      <c r="G140" s="158"/>
      <c r="H140" s="290"/>
      <c r="I140" s="294"/>
      <c r="J140" s="58">
        <v>30</v>
      </c>
      <c r="K140" s="313"/>
      <c r="L140" s="305"/>
      <c r="M140" s="306"/>
      <c r="N140" s="313"/>
      <c r="O140" s="305"/>
      <c r="P140" s="306"/>
      <c r="Q140" s="298"/>
      <c r="R140" s="298"/>
      <c r="S140" s="418"/>
    </row>
    <row r="141" spans="4:8" ht="14.25" customHeight="1">
      <c r="D141" s="110"/>
      <c r="E141" s="8"/>
      <c r="F141" s="90"/>
      <c r="G141" s="90"/>
      <c r="H141" s="90"/>
    </row>
    <row r="142" spans="4:8" ht="15">
      <c r="D142" s="89"/>
      <c r="E142" s="8"/>
      <c r="F142" s="90"/>
      <c r="G142" s="90"/>
      <c r="H142" s="90"/>
    </row>
    <row r="143" spans="4:15" ht="15">
      <c r="D143" s="89"/>
      <c r="E143" s="8"/>
      <c r="F143" s="90"/>
      <c r="G143" s="90"/>
      <c r="H143" s="90"/>
      <c r="O143" s="5" t="s">
        <v>16</v>
      </c>
    </row>
  </sheetData>
  <sheetProtection password="BCFB" sheet="1" scenarios="1" selectLockedCells="1"/>
  <mergeCells count="171">
    <mergeCell ref="B2:D3"/>
    <mergeCell ref="H2:H3"/>
    <mergeCell ref="E2:F2"/>
    <mergeCell ref="B31:B35"/>
    <mergeCell ref="B6:B8"/>
    <mergeCell ref="B9:B12"/>
    <mergeCell ref="B13:B17"/>
    <mergeCell ref="B18:B21"/>
    <mergeCell ref="B22:B25"/>
    <mergeCell ref="B27:B30"/>
    <mergeCell ref="N2:N3"/>
    <mergeCell ref="L54:L57"/>
    <mergeCell ref="M54:M57"/>
    <mergeCell ref="L2:M2"/>
    <mergeCell ref="M31:M35"/>
    <mergeCell ref="L27:L30"/>
    <mergeCell ref="M27:M30"/>
    <mergeCell ref="M9:M12"/>
    <mergeCell ref="M13:M17"/>
    <mergeCell ref="M18:M21"/>
    <mergeCell ref="L47:L51"/>
    <mergeCell ref="N42:N45"/>
    <mergeCell ref="N18:N21"/>
    <mergeCell ref="L18:L21"/>
    <mergeCell ref="L22:L25"/>
    <mergeCell ref="I2:J2"/>
    <mergeCell ref="K2:K3"/>
    <mergeCell ref="L9:L12"/>
    <mergeCell ref="L13:L17"/>
    <mergeCell ref="N64:N68"/>
    <mergeCell ref="P41:P51"/>
    <mergeCell ref="M22:M25"/>
    <mergeCell ref="N22:N25"/>
    <mergeCell ref="S4:S140"/>
    <mergeCell ref="N112:N117"/>
    <mergeCell ref="N31:N35"/>
    <mergeCell ref="N83:N86"/>
    <mergeCell ref="O53:O80"/>
    <mergeCell ref="N78:N80"/>
    <mergeCell ref="R5:R39"/>
    <mergeCell ref="N13:N17"/>
    <mergeCell ref="O41:O51"/>
    <mergeCell ref="P82:P93"/>
    <mergeCell ref="S2:S3"/>
    <mergeCell ref="O2:P2"/>
    <mergeCell ref="Q2:Q3"/>
    <mergeCell ref="R2:R3"/>
    <mergeCell ref="Q5:Q39"/>
    <mergeCell ref="O5:O39"/>
    <mergeCell ref="P5:P39"/>
    <mergeCell ref="N70:N77"/>
    <mergeCell ref="N6:N8"/>
    <mergeCell ref="N9:N12"/>
    <mergeCell ref="Q53:Q80"/>
    <mergeCell ref="P53:P80"/>
    <mergeCell ref="N54:N57"/>
    <mergeCell ref="N59:N63"/>
    <mergeCell ref="L103:L107"/>
    <mergeCell ref="B54:B57"/>
    <mergeCell ref="R53:R80"/>
    <mergeCell ref="M70:M77"/>
    <mergeCell ref="M64:M68"/>
    <mergeCell ref="K54:K57"/>
    <mergeCell ref="N96:N102"/>
    <mergeCell ref="N103:N107"/>
    <mergeCell ref="B64:B68"/>
    <mergeCell ref="L59:L63"/>
    <mergeCell ref="M103:M107"/>
    <mergeCell ref="M59:M63"/>
    <mergeCell ref="L64:L68"/>
    <mergeCell ref="K83:K86"/>
    <mergeCell ref="K78:K80"/>
    <mergeCell ref="M78:M80"/>
    <mergeCell ref="L96:L102"/>
    <mergeCell ref="L83:L86"/>
    <mergeCell ref="M83:M86"/>
    <mergeCell ref="L70:L77"/>
    <mergeCell ref="L78:L80"/>
    <mergeCell ref="B87:B90"/>
    <mergeCell ref="B83:B86"/>
    <mergeCell ref="B91:B93"/>
    <mergeCell ref="K70:K77"/>
    <mergeCell ref="B137:B140"/>
    <mergeCell ref="B59:B63"/>
    <mergeCell ref="B70:B77"/>
    <mergeCell ref="B78:B80"/>
    <mergeCell ref="K64:K68"/>
    <mergeCell ref="K59:K63"/>
    <mergeCell ref="L137:L140"/>
    <mergeCell ref="K137:K140"/>
    <mergeCell ref="B118:B121"/>
    <mergeCell ref="B123:B126"/>
    <mergeCell ref="B129:B134"/>
    <mergeCell ref="B135:B136"/>
    <mergeCell ref="K135:K136"/>
    <mergeCell ref="L135:L136"/>
    <mergeCell ref="K118:K121"/>
    <mergeCell ref="K123:K126"/>
    <mergeCell ref="B96:B102"/>
    <mergeCell ref="K129:K134"/>
    <mergeCell ref="L129:L134"/>
    <mergeCell ref="M129:M134"/>
    <mergeCell ref="B103:B107"/>
    <mergeCell ref="K108:K110"/>
    <mergeCell ref="L108:L110"/>
    <mergeCell ref="M112:M117"/>
    <mergeCell ref="L118:L121"/>
    <mergeCell ref="M96:M102"/>
    <mergeCell ref="M123:M126"/>
    <mergeCell ref="N123:N126"/>
    <mergeCell ref="Q128:Q140"/>
    <mergeCell ref="M135:M136"/>
    <mergeCell ref="R128:R140"/>
    <mergeCell ref="N135:N136"/>
    <mergeCell ref="N137:N140"/>
    <mergeCell ref="M137:M140"/>
    <mergeCell ref="O128:O140"/>
    <mergeCell ref="P128:P140"/>
    <mergeCell ref="N129:N134"/>
    <mergeCell ref="B1:R1"/>
    <mergeCell ref="M108:M110"/>
    <mergeCell ref="N108:N110"/>
    <mergeCell ref="N118:N121"/>
    <mergeCell ref="M118:M121"/>
    <mergeCell ref="K96:K102"/>
    <mergeCell ref="K103:K107"/>
    <mergeCell ref="B112:B117"/>
    <mergeCell ref="K112:K117"/>
    <mergeCell ref="L112:L117"/>
    <mergeCell ref="L123:L126"/>
    <mergeCell ref="Q82:Q93"/>
    <mergeCell ref="R82:R93"/>
    <mergeCell ref="O82:O93"/>
    <mergeCell ref="R95:R126"/>
    <mergeCell ref="O95:O126"/>
    <mergeCell ref="P95:P126"/>
    <mergeCell ref="Q95:Q126"/>
    <mergeCell ref="N87:N90"/>
    <mergeCell ref="N91:N93"/>
    <mergeCell ref="B42:B45"/>
    <mergeCell ref="Q41:Q51"/>
    <mergeCell ref="R41:R51"/>
    <mergeCell ref="B47:B51"/>
    <mergeCell ref="M47:M51"/>
    <mergeCell ref="N47:N51"/>
    <mergeCell ref="K42:K45"/>
    <mergeCell ref="L42:L45"/>
    <mergeCell ref="M42:M45"/>
    <mergeCell ref="K47:K51"/>
    <mergeCell ref="K9:K12"/>
    <mergeCell ref="K13:K17"/>
    <mergeCell ref="K18:K21"/>
    <mergeCell ref="B36:B39"/>
    <mergeCell ref="K27:K30"/>
    <mergeCell ref="K22:K25"/>
    <mergeCell ref="L6:L8"/>
    <mergeCell ref="M6:M8"/>
    <mergeCell ref="N27:N30"/>
    <mergeCell ref="K36:K39"/>
    <mergeCell ref="L36:L39"/>
    <mergeCell ref="M36:M39"/>
    <mergeCell ref="N36:N39"/>
    <mergeCell ref="K31:K35"/>
    <mergeCell ref="L31:L35"/>
    <mergeCell ref="K6:K8"/>
    <mergeCell ref="K87:K90"/>
    <mergeCell ref="K91:K93"/>
    <mergeCell ref="L87:L90"/>
    <mergeCell ref="M87:M90"/>
    <mergeCell ref="L91:L93"/>
    <mergeCell ref="M91:M93"/>
  </mergeCells>
  <printOptions horizontalCentered="1"/>
  <pageMargins left="0.7874015748031497" right="0.7874015748031497" top="0.7086614173228347" bottom="0.5118110236220472" header="0.31496062992125984" footer="0.2755905511811024"/>
  <pageSetup fitToHeight="2" horizontalDpi="600" verticalDpi="600" orientation="portrait" paperSize="9" scale="58" r:id="rId1"/>
  <headerFooter alignWithMargins="0">
    <oddFooter>&amp;L&amp;"Neue Praxis,Standard"                © BMVBS    Version 2012_1</oddFooter>
  </headerFooter>
  <rowBreaks count="1" manualBreakCount="1">
    <brk id="80" min="1" max="18" man="1"/>
  </rowBreaks>
  <ignoredErrors>
    <ignoredError sqref="B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Z</dc:creator>
  <cp:keywords/>
  <dc:description/>
  <cp:lastModifiedBy>Welsch</cp:lastModifiedBy>
  <cp:lastPrinted>2012-06-12T08:56:42Z</cp:lastPrinted>
  <dcterms:created xsi:type="dcterms:W3CDTF">2009-09-07T07:46:54Z</dcterms:created>
  <dcterms:modified xsi:type="dcterms:W3CDTF">2012-06-12T09:02:48Z</dcterms:modified>
  <cp:category/>
  <cp:version/>
  <cp:contentType/>
  <cp:contentStatus/>
</cp:coreProperties>
</file>