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120" activeTab="0"/>
  </bookViews>
  <sheets>
    <sheet name="BNB_2011_1" sheetId="1" r:id="rId1"/>
    <sheet name="BNB_2011_1_komplett" sheetId="2" r:id="rId2"/>
  </sheets>
  <definedNames>
    <definedName name="_xlnm.Print_Area" localSheetId="0">'BNB_2011_1'!$B$1:$Q$204</definedName>
    <definedName name="_xlnm.Print_Titles" localSheetId="0">'BNB_2011_1'!$1:$3</definedName>
  </definedNames>
  <calcPr fullCalcOnLoad="1"/>
</workbook>
</file>

<file path=xl/sharedStrings.xml><?xml version="1.0" encoding="utf-8"?>
<sst xmlns="http://schemas.openxmlformats.org/spreadsheetml/2006/main" count="549" uniqueCount="270">
  <si>
    <t xml:space="preserve">Bedeutungs-faktor </t>
  </si>
  <si>
    <t>Punktzahl (gewichtet)</t>
  </si>
  <si>
    <t>Erfüllungs-grad</t>
  </si>
  <si>
    <t>Punkte Hauptkriteriengruppe</t>
  </si>
  <si>
    <t>Erfüllungsgrad</t>
  </si>
  <si>
    <t>Maximum</t>
  </si>
  <si>
    <t>Ist</t>
  </si>
  <si>
    <t>Ökologische Qualität</t>
  </si>
  <si>
    <t>Treibhauspotenzial (GWP)</t>
  </si>
  <si>
    <t>Ozonbildungspotenzial (POCP)</t>
  </si>
  <si>
    <t>Versauerungspotenzial (AP)</t>
  </si>
  <si>
    <t>Überdüngungspotenzial (EP)</t>
  </si>
  <si>
    <t>Risiken für die lokale Umwelt</t>
  </si>
  <si>
    <t>Flächeninanspruchnahme</t>
  </si>
  <si>
    <t>Ökonomische Qualität</t>
  </si>
  <si>
    <t>Lebenszykluskosten</t>
  </si>
  <si>
    <t>Wertentwicklung</t>
  </si>
  <si>
    <t>Gesundheit, Behaglichkeit und Nutzerzufriedenheit</t>
  </si>
  <si>
    <t>Thermischer Komfort im Winter</t>
  </si>
  <si>
    <t>Thermischer Komfort im Sommer</t>
  </si>
  <si>
    <t>Akustischer Komfort</t>
  </si>
  <si>
    <t>Visueller Komfort</t>
  </si>
  <si>
    <t>Einflussnahme des Nutzers</t>
  </si>
  <si>
    <t>Sicherheit und Störfallrisiken</t>
  </si>
  <si>
    <t>Funktionalität</t>
  </si>
  <si>
    <t>Barrierefreiheit</t>
  </si>
  <si>
    <t>Flächeneffizienz</t>
  </si>
  <si>
    <t>Umnutzungsfähigkeit</t>
  </si>
  <si>
    <t>Fahrradkomfort</t>
  </si>
  <si>
    <t xml:space="preserve">Kunst am Bau </t>
  </si>
  <si>
    <t>Technische Qualität</t>
  </si>
  <si>
    <t>Qualität der technischen Ausführung</t>
  </si>
  <si>
    <t xml:space="preserve">Schallschutz </t>
  </si>
  <si>
    <t>Prozessqualität</t>
  </si>
  <si>
    <t>Qualität der Planung</t>
  </si>
  <si>
    <t>Integrale Planung</t>
  </si>
  <si>
    <t>Qualität der Bauausführung</t>
  </si>
  <si>
    <t>Qualitätssicherung der Bauausführung</t>
  </si>
  <si>
    <t>Risiken am Mikrostandort</t>
  </si>
  <si>
    <t>Verkehrsanbindung</t>
  </si>
  <si>
    <t xml:space="preserve"> </t>
  </si>
  <si>
    <t>Punktzahl (Prüfer)</t>
  </si>
  <si>
    <t>Prüfer Kommentar</t>
  </si>
  <si>
    <t>Erfüllungs-grad gesamt</t>
  </si>
  <si>
    <t xml:space="preserve"> 1.1.1</t>
  </si>
  <si>
    <t xml:space="preserve"> 1.1.2</t>
  </si>
  <si>
    <t xml:space="preserve"> 1.1.3</t>
  </si>
  <si>
    <t xml:space="preserve"> 1.1.5</t>
  </si>
  <si>
    <t xml:space="preserve"> 1.1.4</t>
  </si>
  <si>
    <t xml:space="preserve"> 1.1.6</t>
  </si>
  <si>
    <t xml:space="preserve"> 1.1.7</t>
  </si>
  <si>
    <t>Nachhaltige Materialgewinnung / Holz</t>
  </si>
  <si>
    <t xml:space="preserve"> 1.2.1</t>
  </si>
  <si>
    <t xml:space="preserve"> 1.2.2</t>
  </si>
  <si>
    <t xml:space="preserve"> 1.2.3</t>
  </si>
  <si>
    <t xml:space="preserve"> 1.2.4</t>
  </si>
  <si>
    <t>Gebäudebezogene Kosten im Lebenszyklus</t>
  </si>
  <si>
    <t>Drittverwendungsfähigkeit</t>
  </si>
  <si>
    <t xml:space="preserve"> 2.1.1</t>
  </si>
  <si>
    <t xml:space="preserve"> 2.2.1</t>
  </si>
  <si>
    <t xml:space="preserve"> 3.1.1</t>
  </si>
  <si>
    <t xml:space="preserve"> 3.1.2</t>
  </si>
  <si>
    <t xml:space="preserve"> 3.1.3</t>
  </si>
  <si>
    <t xml:space="preserve"> 3.1.4</t>
  </si>
  <si>
    <t xml:space="preserve"> 3.1.5</t>
  </si>
  <si>
    <t xml:space="preserve"> 3.1.6</t>
  </si>
  <si>
    <t xml:space="preserve"> 3.1.7</t>
  </si>
  <si>
    <t xml:space="preserve"> 3.1.8</t>
  </si>
  <si>
    <t>Aufenthaltsmerkmale im Außenraum</t>
  </si>
  <si>
    <t>Zugänglichkeit</t>
  </si>
  <si>
    <t>Sicherung der Gestaltungsqualität</t>
  </si>
  <si>
    <t xml:space="preserve">Wärme- und Tauwasserschutz </t>
  </si>
  <si>
    <t>Ausschreibung und Vergabe</t>
  </si>
  <si>
    <t>Vorraussetzungen für eine optimale Bewirtschaftung</t>
  </si>
  <si>
    <t>Systematische Inbetriebnahme</t>
  </si>
  <si>
    <t>Projektvorbereitung</t>
  </si>
  <si>
    <t>Quartiersmerkmale</t>
  </si>
  <si>
    <t>Nähe zu nutzungsrelevanten Einrichtungen</t>
  </si>
  <si>
    <t>Anliegende Medien / Erschließung</t>
  </si>
  <si>
    <t>Standortmerkmale</t>
  </si>
  <si>
    <t xml:space="preserve"> 3.2.3</t>
  </si>
  <si>
    <t xml:space="preserve"> 3.2.4</t>
  </si>
  <si>
    <t xml:space="preserve"> 3.2.2</t>
  </si>
  <si>
    <t xml:space="preserve"> 3.2.5</t>
  </si>
  <si>
    <t xml:space="preserve"> 3.3.1</t>
  </si>
  <si>
    <t xml:space="preserve"> 3.3.2</t>
  </si>
  <si>
    <t xml:space="preserve"> 4.1.1</t>
  </si>
  <si>
    <t xml:space="preserve"> 4.1.2</t>
  </si>
  <si>
    <t xml:space="preserve"> 4.1.3</t>
  </si>
  <si>
    <t xml:space="preserve"> 5.1.1</t>
  </si>
  <si>
    <t xml:space="preserve"> 5.1.2</t>
  </si>
  <si>
    <t xml:space="preserve"> 5.1.3</t>
  </si>
  <si>
    <t xml:space="preserve"> 5.1.4</t>
  </si>
  <si>
    <t xml:space="preserve"> 5.1.5</t>
  </si>
  <si>
    <t xml:space="preserve"> 5.2.1</t>
  </si>
  <si>
    <t xml:space="preserve"> 5.2.2</t>
  </si>
  <si>
    <t xml:space="preserve"> 5.2.3</t>
  </si>
  <si>
    <t xml:space="preserve"> 6.1.1</t>
  </si>
  <si>
    <t xml:space="preserve"> 6.1.2</t>
  </si>
  <si>
    <t xml:space="preserve"> 6.1.3</t>
  </si>
  <si>
    <t xml:space="preserve"> 6.1.4</t>
  </si>
  <si>
    <t xml:space="preserve"> 6.1.5</t>
  </si>
  <si>
    <t xml:space="preserve"> 6.1.6</t>
  </si>
  <si>
    <t>Ressourceninanspruchnahme</t>
  </si>
  <si>
    <t>Grenzwert</t>
  </si>
  <si>
    <t>Zielwert</t>
  </si>
  <si>
    <t>Punktzahl (Bewertung)</t>
  </si>
  <si>
    <t>Anteil erneuerbarer Primärenergie</t>
  </si>
  <si>
    <t>Gesamtenergiebedarf</t>
  </si>
  <si>
    <t>Soziokulturelle und funktionale Qualität</t>
  </si>
  <si>
    <t xml:space="preserve"> 3.2.1</t>
  </si>
  <si>
    <t>Operative Temperatur</t>
  </si>
  <si>
    <t>Zugluft</t>
  </si>
  <si>
    <t>Relative Luftfeuchte</t>
  </si>
  <si>
    <t>Stahlungstemperaturasymmetrie und Fußbodentemperatur</t>
  </si>
  <si>
    <t>Flüchtige organische Stoffe (VOC) und Formaldehyd</t>
  </si>
  <si>
    <t>Personenbezogene Lüftungsrate</t>
  </si>
  <si>
    <t>Einzel- und Mehrpersonenbüros bis 40 m²</t>
  </si>
  <si>
    <t>Mehrpersonenbüros</t>
  </si>
  <si>
    <t>Besprechungsräume</t>
  </si>
  <si>
    <t>Kantinen über 50 m²</t>
  </si>
  <si>
    <t>Tageslichtverfügbarkeit Gesamtgebäude</t>
  </si>
  <si>
    <t>Tageslichtverfügbarkeit ständige Arbeitsplätze</t>
  </si>
  <si>
    <t>Blendfreiheit Tageslicht</t>
  </si>
  <si>
    <t>Lichtverteilung</t>
  </si>
  <si>
    <t>Farbwiedergabe</t>
  </si>
  <si>
    <t>Lüftung</t>
  </si>
  <si>
    <t>Sonnenschutz</t>
  </si>
  <si>
    <t>Blendschutz</t>
  </si>
  <si>
    <t>Temperaturen während der Heizperiode</t>
  </si>
  <si>
    <t>Temperaturen außerhalb der Heizperiode</t>
  </si>
  <si>
    <t>Bedienfreundlichkeit</t>
  </si>
  <si>
    <t xml:space="preserve">Zusatzanforderungen - Qualitative Bewerung  </t>
  </si>
  <si>
    <t>Subjektives Sicherheitsempfinden und Schutz vor Übergriffen</t>
  </si>
  <si>
    <t>Reduktion des Schadensausmaßes im Fall von Schadensereignissen</t>
  </si>
  <si>
    <t>Heizung, Wasserver- und -entsorgung - Wasserversorgung</t>
  </si>
  <si>
    <t>Heizung, Wasserver- und -entsorgung - Wasserversorgung - Heizung</t>
  </si>
  <si>
    <t>Heizung, Wasserver- und -entsorgung - Wasserentsorgung</t>
  </si>
  <si>
    <t>Grundsätzliche Zugänglichkeit des Gebäudes</t>
  </si>
  <si>
    <t>Öffnung der Außenanlagen für die Öffentlichkeit</t>
  </si>
  <si>
    <t>Öffnung gebäudeinterner Einrichtungen für die Öffentlichkeit</t>
  </si>
  <si>
    <t>Nutzungsvielfalt der öffentlich zugänglichen Bereiche</t>
  </si>
  <si>
    <t>Anzahl der Fahrradstellplätze</t>
  </si>
  <si>
    <t>Qualitative Anfoorderungen</t>
  </si>
  <si>
    <t>Durchführung von Planungswettbewerben</t>
  </si>
  <si>
    <t>Wettbewerbsverfahren</t>
  </si>
  <si>
    <t>Ausführung des Entwurfs eines der Preisträger</t>
  </si>
  <si>
    <t>Beauftragung des Planungsteams</t>
  </si>
  <si>
    <t>Bereitstellung von Mitteln im Rahmen der Bauaufgabe</t>
  </si>
  <si>
    <t>Umsetzung des BMVBS-Leitfadens Kunst am Bau</t>
  </si>
  <si>
    <t>Öffentlichkeitsarbeit, Rezeption  der Kunst am Bau</t>
  </si>
  <si>
    <t>Luftschallschutz gegen Außenlärm</t>
  </si>
  <si>
    <t>Luftschallschutz gegenüber fremden Arbeitsräumen und eigenen Arbeitsbereichen</t>
  </si>
  <si>
    <t>Trittschallschutz gegenüber fremden Arbeitsräumen und eigenen Arbeitsbereichen</t>
  </si>
  <si>
    <t>Mittlere Wärmeduchgangskoeffizienten</t>
  </si>
  <si>
    <t>Wärmebrückenzuschlag</t>
  </si>
  <si>
    <t>Klassen der Luftdurchlässigkeit (Fugendurchlässigkeit)</t>
  </si>
  <si>
    <t>Tauwasserbildung</t>
  </si>
  <si>
    <t>Luftwechsel</t>
  </si>
  <si>
    <t>Tragkonstruktion</t>
  </si>
  <si>
    <t>Bedarfsplanung oder vergleichbare Planung</t>
  </si>
  <si>
    <t>Zielvereinbarung</t>
  </si>
  <si>
    <t>Ârchitektenwettbewerb</t>
  </si>
  <si>
    <t>Öffentlichkeitsbeteiligung</t>
  </si>
  <si>
    <t>Nutzerbeteiligung</t>
  </si>
  <si>
    <t>Integraler Planungsprozess</t>
  </si>
  <si>
    <t>Qualifikation des Planungsteams</t>
  </si>
  <si>
    <t>Integrales Planungsteam</t>
  </si>
  <si>
    <t>Erstellung von Wartungs-, Inspektions-, Betriebs-, und Pflegeanleitungen</t>
  </si>
  <si>
    <t>Erstellung eines Nutzerhandbuches</t>
  </si>
  <si>
    <t>Anpassung der Pläne und Berechnungen an das realisierte Gebäude</t>
  </si>
  <si>
    <t>Abfallarme Baustelle</t>
  </si>
  <si>
    <t>Lärmarme Baustelle</t>
  </si>
  <si>
    <t>Staubarme Baustelle</t>
  </si>
  <si>
    <t>Bodenschutz auf der Baustelle</t>
  </si>
  <si>
    <t>Blendfreiheit  Kunstlicht</t>
  </si>
  <si>
    <t xml:space="preserve">Möglichkeit der Anmietung von Räumlichkeiten </t>
  </si>
  <si>
    <t>Schallschutz gegenüber haustechnischen Anlagen</t>
  </si>
  <si>
    <t>--</t>
  </si>
  <si>
    <t>Wirkungen auf die globale Umwelt</t>
  </si>
  <si>
    <t>Nachhaltigkeitskriterien</t>
  </si>
  <si>
    <t>Gewichtung Hauptkriterien-Gruppen Gesamtbewertung</t>
  </si>
  <si>
    <t>Gewichtung Einzelkriterien Gesamtbewertung</t>
  </si>
  <si>
    <t>Ozonschichtabbaupotenzial (ODP)</t>
  </si>
  <si>
    <r>
      <t>Primärenergiebedarf nicht erneuerbar (PE</t>
    </r>
    <r>
      <rPr>
        <b/>
        <vertAlign val="subscript"/>
        <sz val="9"/>
        <rFont val="Neue Demos Tab"/>
        <family val="0"/>
      </rPr>
      <t>ne</t>
    </r>
    <r>
      <rPr>
        <b/>
        <sz val="9"/>
        <rFont val="Neue Demos Tab"/>
        <family val="0"/>
      </rPr>
      <t>)</t>
    </r>
  </si>
  <si>
    <t>Trinkwasserbedarf und Abwasseraufkommen</t>
  </si>
  <si>
    <t>Innenraumhygiene</t>
  </si>
  <si>
    <t>Reinigung und Instandhaltung</t>
  </si>
  <si>
    <t>Baustelle / Bauprozess</t>
  </si>
  <si>
    <t>Verhältnisse am Mikrostandort</t>
  </si>
  <si>
    <t>Bewertungssystem für Nachhaltiges Bauen (BNB) 2011_1: Gewichtung und Bedeutungsfaktoren</t>
  </si>
  <si>
    <t xml:space="preserve"> 4.1.4</t>
  </si>
  <si>
    <t>Rückbau, Trennung und Verwertung</t>
  </si>
  <si>
    <t>Gestalterische und städtebauliche Qualität</t>
  </si>
  <si>
    <t>Komplexität und Optimierung der Planung</t>
  </si>
  <si>
    <r>
      <t>Gesamtprimärenergiebedarf (PE</t>
    </r>
    <r>
      <rPr>
        <b/>
        <vertAlign val="subscript"/>
        <sz val="9"/>
        <rFont val="Neue Demos Tab"/>
        <family val="0"/>
      </rPr>
      <t>ges</t>
    </r>
    <r>
      <rPr>
        <b/>
        <sz val="9"/>
        <rFont val="Neue Demos Tab"/>
        <family val="0"/>
      </rPr>
      <t>) u. Anteil erneuerbare Primärenergie (PE</t>
    </r>
    <r>
      <rPr>
        <b/>
        <vertAlign val="subscript"/>
        <sz val="9"/>
        <rFont val="Neue Demos Tab"/>
        <family val="0"/>
      </rPr>
      <t>e</t>
    </r>
    <r>
      <rPr>
        <b/>
        <sz val="9"/>
        <rFont val="Neue Demos Tab"/>
        <family val="0"/>
      </rPr>
      <t>)</t>
    </r>
  </si>
  <si>
    <t>Nachweis der Sichtverbindung außen</t>
  </si>
  <si>
    <t>Steuerung von Kunstlicht</t>
  </si>
  <si>
    <t>Steuerung von Tageslicht</t>
  </si>
  <si>
    <t>Anzahl der Sitzmöglichkeiten im Außenbereich</t>
  </si>
  <si>
    <t>Austattungsmerkmale</t>
  </si>
  <si>
    <t>Lichte Raumhöhe</t>
  </si>
  <si>
    <t>Gebäudetiefe</t>
  </si>
  <si>
    <t>Vertikale Erschließung</t>
  </si>
  <si>
    <t>Grundrisse</t>
  </si>
  <si>
    <t>Konstruktion</t>
  </si>
  <si>
    <t>Technische Ausstattung</t>
  </si>
  <si>
    <t>Mindestanforderung</t>
  </si>
  <si>
    <t>Sonneneintragskennwert</t>
  </si>
  <si>
    <t>Zugänglichkeit der Außenglasflächen</t>
  </si>
  <si>
    <t>Außenbauteile</t>
  </si>
  <si>
    <t>Bodenbelag</t>
  </si>
  <si>
    <t>Schmutzfangzone</t>
  </si>
  <si>
    <t>Fußbodenleisten</t>
  </si>
  <si>
    <t>Hindernisfreie Grundrissgestaltung</t>
  </si>
  <si>
    <t>Einbauten</t>
  </si>
  <si>
    <t xml:space="preserve">Zugänglichkeit der Innenglasflächen </t>
  </si>
  <si>
    <t>SiGe-Plan</t>
  </si>
  <si>
    <t>Energiekonzept</t>
  </si>
  <si>
    <t>Messkonzept</t>
  </si>
  <si>
    <t>Wasserkonzept</t>
  </si>
  <si>
    <t>Abfallkonzept</t>
  </si>
  <si>
    <t>Tages- / Kunstlichtoptimierung</t>
  </si>
  <si>
    <t>Konzept zur Sicherung der Reinigungs- und Instandhaltungsfreundlichkeit</t>
  </si>
  <si>
    <t>Konzept zur Unterstützung der Umbaubarkeit, Rückbaubarkeit und Recyclingfreundlichkeit</t>
  </si>
  <si>
    <t>Prüfung der Planungsunterlagen durch unabhängige Dritte</t>
  </si>
  <si>
    <t>Durchführung von Variantenvergleichen</t>
  </si>
  <si>
    <t>Erstellung einer Gebäudeakte / Objektdokumentation</t>
  </si>
  <si>
    <t>Dokumentation der verwendeten Materialien, Hilfsstoffe und Sicherheitsdatenblätter</t>
  </si>
  <si>
    <t>Messungen zur Qualitätskontrolle</t>
  </si>
  <si>
    <t>Risiken aus Wetter und Natur: Erdbeben</t>
  </si>
  <si>
    <t>Risiken aus Wetter und Natur: Lawinen</t>
  </si>
  <si>
    <t>Risiken aus Wetter und Natur: Sturm</t>
  </si>
  <si>
    <t>Risiken aus Wetter und Natur: Hochwasser</t>
  </si>
  <si>
    <t>Risiken aus Man-Made-Hazards und Terror</t>
  </si>
  <si>
    <t>Außenluftqualität</t>
  </si>
  <si>
    <t>Außenlärm</t>
  </si>
  <si>
    <t>Boden und Baugrund</t>
  </si>
  <si>
    <t>Elektromagnetische Felder</t>
  </si>
  <si>
    <t>Belastungen aus Radon</t>
  </si>
  <si>
    <t>Stadt- und Landschaftsbild / Sichtbeziehungen</t>
  </si>
  <si>
    <t>Image, Attraktivität</t>
  </si>
  <si>
    <t>Synergiepotenziale</t>
  </si>
  <si>
    <t>Kriminalität</t>
  </si>
  <si>
    <t>Pflege und Erhaltungszustand</t>
  </si>
  <si>
    <t>Erreichbarkeit des nächstgelegenen Haupt- / Fernbahnhofs</t>
  </si>
  <si>
    <t>Erreichbarkeit der nächstgelegenen  ÖPNV-Haltestelle</t>
  </si>
  <si>
    <t>Radwege</t>
  </si>
  <si>
    <t>Gastronomie</t>
  </si>
  <si>
    <t>Nahversorgung</t>
  </si>
  <si>
    <t>Parkanlagen und Freiräume</t>
  </si>
  <si>
    <t>Bildung</t>
  </si>
  <si>
    <t>Öffentliche Verwaltung</t>
  </si>
  <si>
    <t>Medizinische Versorgung</t>
  </si>
  <si>
    <t>Sportstätten</t>
  </si>
  <si>
    <t>Freizeit</t>
  </si>
  <si>
    <t>Dienstleister</t>
  </si>
  <si>
    <t>Leitungsgebundene Energie</t>
  </si>
  <si>
    <t>Solarenergie</t>
  </si>
  <si>
    <t>Breitband-Anschluss</t>
  </si>
  <si>
    <t>Regenwasserversickerung</t>
  </si>
  <si>
    <t>Punktzahl 
(Bewertung)</t>
  </si>
  <si>
    <t>Auszeichnung mit einem Architekturpreis</t>
  </si>
  <si>
    <t>Unabhängiges Expertengremium</t>
  </si>
  <si>
    <t>Sonderfall Mindestanforderung</t>
  </si>
  <si>
    <t>Punktzahl 
(Prüfer)</t>
  </si>
  <si>
    <t>Kommentar 
(Prüfer)</t>
  </si>
  <si>
    <t>geprüft</t>
  </si>
  <si>
    <t>Bewertungssystem Nachhaltiges Bauen (BNB) 2011_1: Gewichtung und Bedeutungsfaktoren</t>
  </si>
  <si>
    <t>Erfüllungs-grad 
gesamt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</si>
</sst>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%"/>
  </numFmts>
  <fonts count="39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8"/>
      <name val="Neue Demos Tab"/>
      <family val="0"/>
    </font>
    <font>
      <sz val="9"/>
      <name val="Neue Demos Tab"/>
      <family val="0"/>
    </font>
    <font>
      <b/>
      <sz val="10"/>
      <name val="Neue Demos Tab"/>
      <family val="0"/>
    </font>
    <font>
      <b/>
      <sz val="12"/>
      <color indexed="9"/>
      <name val="Neue Demos Tab"/>
      <family val="0"/>
    </font>
    <font>
      <b/>
      <sz val="9"/>
      <name val="Neue Demos Tab"/>
      <family val="0"/>
    </font>
    <font>
      <b/>
      <sz val="10"/>
      <color indexed="62"/>
      <name val="Neue Demos Tab"/>
      <family val="0"/>
    </font>
    <font>
      <b/>
      <vertAlign val="subscript"/>
      <sz val="9"/>
      <name val="Neue Demos Tab"/>
      <family val="0"/>
    </font>
    <font>
      <sz val="10"/>
      <name val="Neue Demos Tab"/>
      <family val="0"/>
    </font>
    <font>
      <sz val="11"/>
      <name val="Neue Demos Tab"/>
      <family val="0"/>
    </font>
    <font>
      <sz val="13"/>
      <color indexed="8"/>
      <name val="Neue Demos Tab"/>
      <family val="0"/>
    </font>
    <font>
      <b/>
      <sz val="13"/>
      <name val="Neue Demos Tab"/>
      <family val="0"/>
    </font>
    <font>
      <sz val="13"/>
      <name val="Neue Demos Tab"/>
      <family val="0"/>
    </font>
    <font>
      <sz val="13"/>
      <color indexed="8"/>
      <name val="Calibri"/>
      <family val="2"/>
    </font>
    <font>
      <sz val="11"/>
      <color indexed="9"/>
      <name val="Neue Demos Tab"/>
      <family val="0"/>
    </font>
    <font>
      <b/>
      <sz val="11"/>
      <color indexed="9"/>
      <name val="Neue Demos Tab"/>
      <family val="0"/>
    </font>
    <font>
      <b/>
      <sz val="20"/>
      <name val="Neue Demos Tab"/>
      <family val="0"/>
    </font>
    <font>
      <b/>
      <sz val="9"/>
      <color indexed="8"/>
      <name val="Neue Demos Tab"/>
      <family val="0"/>
    </font>
    <font>
      <sz val="9"/>
      <name val="Neue Praxi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mbol"/>
      <family val="1"/>
    </font>
  </fonts>
  <fills count="23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2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/>
    </border>
    <border>
      <left style="thin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medium"/>
      <bottom style="hair"/>
    </border>
    <border>
      <left/>
      <right style="medium"/>
      <top/>
      <bottom style="hair"/>
    </border>
    <border>
      <left/>
      <right style="medium"/>
      <top style="thin"/>
      <bottom/>
    </border>
    <border>
      <left/>
      <right style="medium"/>
      <top style="hair"/>
      <bottom style="medium"/>
    </border>
    <border>
      <left/>
      <right style="medium"/>
      <top style="hair"/>
      <bottom/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medium"/>
      <top style="medium"/>
      <bottom/>
    </border>
    <border>
      <left/>
      <right/>
      <top style="medium"/>
      <bottom style="thin">
        <color indexed="22"/>
      </bottom>
    </border>
    <border>
      <left style="medium"/>
      <right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>
        <color indexed="8"/>
      </bottom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>
        <color indexed="63"/>
      </left>
      <right style="medium"/>
      <top/>
      <bottom/>
    </border>
    <border>
      <left style="medium"/>
      <right style="thin"/>
      <top/>
      <bottom/>
    </border>
    <border>
      <left>
        <color indexed="63"/>
      </left>
      <right style="medium"/>
      <top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/>
    </border>
    <border>
      <left style="medium"/>
      <right style="thin"/>
      <top style="hair"/>
      <bottom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hair"/>
    </border>
    <border>
      <left style="medium"/>
      <right/>
      <top style="thin"/>
      <bottom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thin">
        <color indexed="8"/>
      </top>
      <bottom style="medium"/>
    </border>
    <border>
      <left style="thin"/>
      <right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/>
      <right/>
      <top style="hair"/>
      <bottom style="hair"/>
    </border>
    <border>
      <left>
        <color indexed="63"/>
      </left>
      <right/>
      <top style="medium"/>
      <bottom style="hair"/>
    </border>
    <border>
      <left style="medium"/>
      <right style="hair"/>
      <top style="medium"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/>
      <top style="thin"/>
      <bottom style="hair"/>
    </border>
    <border>
      <left style="medium"/>
      <right/>
      <top style="hair"/>
      <bottom style="thin"/>
    </border>
    <border>
      <left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/>
      <right style="medium"/>
      <top>
        <color indexed="63"/>
      </top>
      <bottom/>
    </border>
    <border>
      <left/>
      <right style="medium"/>
      <top style="hair"/>
      <bottom>
        <color indexed="63"/>
      </bottom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thin"/>
      <right style="hair"/>
      <top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/>
      <right style="medium"/>
      <top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0" fillId="5" borderId="1" applyNumberFormat="0" applyAlignment="0" applyProtection="0"/>
    <xf numFmtId="0" fontId="31" fillId="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2" applyNumberFormat="0" applyAlignment="0" applyProtection="0"/>
    <xf numFmtId="0" fontId="36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18" borderId="9" applyNumberFormat="0" applyAlignment="0" applyProtection="0"/>
  </cellStyleXfs>
  <cellXfs count="69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1" fontId="6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7" fillId="19" borderId="12" xfId="0" applyFont="1" applyFill="1" applyBorder="1" applyAlignment="1">
      <alignment vertical="top"/>
    </xf>
    <xf numFmtId="0" fontId="6" fillId="19" borderId="13" xfId="0" applyFont="1" applyFill="1" applyBorder="1" applyAlignment="1" applyProtection="1">
      <alignment horizontal="center" vertical="top"/>
      <protection/>
    </xf>
    <xf numFmtId="0" fontId="6" fillId="19" borderId="13" xfId="0" applyFont="1" applyFill="1" applyBorder="1" applyAlignment="1" applyProtection="1">
      <alignment horizontal="center" vertical="top"/>
      <protection locked="0"/>
    </xf>
    <xf numFmtId="1" fontId="6" fillId="19" borderId="13" xfId="0" applyNumberFormat="1" applyFont="1" applyFill="1" applyBorder="1" applyAlignment="1" applyProtection="1">
      <alignment horizontal="center" vertical="top"/>
      <protection/>
    </xf>
    <xf numFmtId="164" fontId="6" fillId="19" borderId="13" xfId="0" applyNumberFormat="1" applyFont="1" applyFill="1" applyBorder="1" applyAlignment="1" applyProtection="1">
      <alignment horizontal="center" vertical="top"/>
      <protection/>
    </xf>
    <xf numFmtId="0" fontId="6" fillId="19" borderId="13" xfId="0" applyFont="1" applyFill="1" applyBorder="1" applyAlignment="1" applyProtection="1">
      <alignment vertical="top"/>
      <protection/>
    </xf>
    <xf numFmtId="0" fontId="6" fillId="4" borderId="12" xfId="0" applyFont="1" applyFill="1" applyBorder="1" applyAlignment="1" applyProtection="1">
      <alignment horizontal="left" vertical="top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6" fillId="4" borderId="13" xfId="0" applyFont="1" applyFill="1" applyBorder="1" applyAlignment="1" applyProtection="1">
      <alignment horizontal="center" vertical="top" wrapText="1"/>
      <protection locked="0"/>
    </xf>
    <xf numFmtId="1" fontId="6" fillId="4" borderId="13" xfId="0" applyNumberFormat="1" applyFont="1" applyFill="1" applyBorder="1" applyAlignment="1" applyProtection="1">
      <alignment horizontal="center" vertical="top" wrapText="1"/>
      <protection/>
    </xf>
    <xf numFmtId="164" fontId="6" fillId="4" borderId="13" xfId="0" applyNumberFormat="1" applyFont="1" applyFill="1" applyBorder="1" applyAlignment="1" applyProtection="1">
      <alignment horizontal="center" vertical="top" wrapText="1"/>
      <protection/>
    </xf>
    <xf numFmtId="0" fontId="6" fillId="4" borderId="13" xfId="0" applyFont="1" applyFill="1" applyBorder="1" applyAlignment="1" applyProtection="1">
      <alignment vertical="top"/>
      <protection/>
    </xf>
    <xf numFmtId="0" fontId="6" fillId="4" borderId="14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 vertical="top"/>
      <protection/>
    </xf>
    <xf numFmtId="166" fontId="6" fillId="0" borderId="15" xfId="0" applyNumberFormat="1" applyFont="1" applyFill="1" applyBorder="1" applyAlignment="1" applyProtection="1">
      <alignment horizontal="center" vertical="top"/>
      <protection/>
    </xf>
    <xf numFmtId="164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6" fillId="0" borderId="15" xfId="0" applyFont="1" applyFill="1" applyBorder="1" applyAlignment="1" applyProtection="1">
      <alignment horizontal="center" vertical="top"/>
      <protection locked="0"/>
    </xf>
    <xf numFmtId="164" fontId="4" fillId="0" borderId="16" xfId="0" applyNumberFormat="1" applyFont="1" applyFill="1" applyBorder="1" applyAlignment="1" applyProtection="1">
      <alignment vertical="top"/>
      <protection/>
    </xf>
    <xf numFmtId="1" fontId="4" fillId="0" borderId="18" xfId="0" applyNumberFormat="1" applyFont="1" applyFill="1" applyBorder="1" applyAlignment="1" applyProtection="1">
      <alignment vertical="top"/>
      <protection/>
    </xf>
    <xf numFmtId="9" fontId="4" fillId="0" borderId="15" xfId="0" applyNumberFormat="1" applyFont="1" applyFill="1" applyBorder="1" applyAlignment="1" applyProtection="1">
      <alignment vertical="top"/>
      <protection/>
    </xf>
    <xf numFmtId="0" fontId="6" fillId="0" borderId="19" xfId="0" applyFont="1" applyFill="1" applyBorder="1" applyAlignment="1" applyProtection="1">
      <alignment horizontal="center" vertical="top"/>
      <protection/>
    </xf>
    <xf numFmtId="166" fontId="6" fillId="0" borderId="20" xfId="0" applyNumberFormat="1" applyFont="1" applyFill="1" applyBorder="1" applyAlignment="1" applyProtection="1">
      <alignment horizontal="center" vertical="top"/>
      <protection/>
    </xf>
    <xf numFmtId="164" fontId="6" fillId="0" borderId="21" xfId="0" applyNumberFormat="1" applyFont="1" applyFill="1" applyBorder="1" applyAlignment="1" applyProtection="1">
      <alignment horizontal="center" vertical="top"/>
      <protection/>
    </xf>
    <xf numFmtId="0" fontId="6" fillId="0" borderId="22" xfId="0" applyFont="1" applyFill="1" applyBorder="1" applyAlignment="1" applyProtection="1">
      <alignment horizontal="center" vertical="top"/>
      <protection/>
    </xf>
    <xf numFmtId="0" fontId="6" fillId="0" borderId="19" xfId="0" applyFont="1" applyFill="1" applyBorder="1" applyAlignment="1" applyProtection="1">
      <alignment horizontal="center" vertical="top"/>
      <protection locked="0"/>
    </xf>
    <xf numFmtId="164" fontId="4" fillId="0" borderId="23" xfId="0" applyNumberFormat="1" applyFont="1" applyFill="1" applyBorder="1" applyAlignment="1" applyProtection="1">
      <alignment vertical="top"/>
      <protection/>
    </xf>
    <xf numFmtId="1" fontId="4" fillId="0" borderId="22" xfId="0" applyNumberFormat="1" applyFont="1" applyFill="1" applyBorder="1" applyAlignment="1" applyProtection="1">
      <alignment vertical="top"/>
      <protection/>
    </xf>
    <xf numFmtId="9" fontId="4" fillId="0" borderId="19" xfId="0" applyNumberFormat="1" applyFont="1" applyFill="1" applyBorder="1" applyAlignment="1" applyProtection="1">
      <alignment vertical="top"/>
      <protection/>
    </xf>
    <xf numFmtId="164" fontId="6" fillId="0" borderId="23" xfId="0" applyNumberFormat="1" applyFont="1" applyFill="1" applyBorder="1" applyAlignment="1" applyProtection="1">
      <alignment horizontal="center" vertical="top"/>
      <protection/>
    </xf>
    <xf numFmtId="1" fontId="4" fillId="0" borderId="24" xfId="0" applyNumberFormat="1" applyFont="1" applyFill="1" applyBorder="1" applyAlignment="1" applyProtection="1">
      <alignment vertical="top"/>
      <protection/>
    </xf>
    <xf numFmtId="0" fontId="6" fillId="0" borderId="19" xfId="0" applyFont="1" applyFill="1" applyBorder="1" applyAlignment="1" applyProtection="1">
      <alignment horizontal="center" vertical="top" wrapText="1"/>
      <protection/>
    </xf>
    <xf numFmtId="0" fontId="6" fillId="0" borderId="25" xfId="0" applyFont="1" applyFill="1" applyBorder="1" applyAlignment="1" applyProtection="1">
      <alignment horizontal="center" vertical="top"/>
      <protection/>
    </xf>
    <xf numFmtId="166" fontId="6" fillId="0" borderId="26" xfId="0" applyNumberFormat="1" applyFont="1" applyFill="1" applyBorder="1" applyAlignment="1" applyProtection="1">
      <alignment horizontal="center" vertical="top"/>
      <protection/>
    </xf>
    <xf numFmtId="0" fontId="6" fillId="0" borderId="27" xfId="0" applyFont="1" applyFill="1" applyBorder="1" applyAlignment="1" applyProtection="1">
      <alignment horizontal="center" vertical="top"/>
      <protection/>
    </xf>
    <xf numFmtId="166" fontId="6" fillId="0" borderId="19" xfId="0" applyNumberFormat="1" applyFont="1" applyFill="1" applyBorder="1" applyAlignment="1" applyProtection="1">
      <alignment horizontal="center" vertical="top"/>
      <protection/>
    </xf>
    <xf numFmtId="164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29" xfId="0" applyFont="1" applyFill="1" applyBorder="1" applyAlignment="1" applyProtection="1">
      <alignment horizontal="center" vertical="top"/>
      <protection/>
    </xf>
    <xf numFmtId="0" fontId="11" fillId="0" borderId="30" xfId="0" applyFont="1" applyFill="1" applyBorder="1" applyAlignment="1" applyProtection="1">
      <alignment horizontal="center" vertical="top"/>
      <protection/>
    </xf>
    <xf numFmtId="0" fontId="11" fillId="0" borderId="31" xfId="0" applyFont="1" applyFill="1" applyBorder="1" applyAlignment="1" applyProtection="1">
      <alignment horizontal="center" vertical="top"/>
      <protection/>
    </xf>
    <xf numFmtId="0" fontId="11" fillId="0" borderId="32" xfId="0" applyFont="1" applyFill="1" applyBorder="1" applyAlignment="1" applyProtection="1">
      <alignment horizontal="center" vertical="top"/>
      <protection/>
    </xf>
    <xf numFmtId="0" fontId="11" fillId="0" borderId="33" xfId="0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center" vertical="top"/>
      <protection locked="0"/>
    </xf>
    <xf numFmtId="166" fontId="6" fillId="0" borderId="25" xfId="0" applyNumberFormat="1" applyFont="1" applyFill="1" applyBorder="1" applyAlignment="1" applyProtection="1">
      <alignment horizontal="center" vertical="top"/>
      <protection/>
    </xf>
    <xf numFmtId="164" fontId="6" fillId="0" borderId="34" xfId="0" applyNumberFormat="1" applyFont="1" applyFill="1" applyBorder="1" applyAlignment="1" applyProtection="1">
      <alignment horizontal="center" vertical="top"/>
      <protection/>
    </xf>
    <xf numFmtId="0" fontId="6" fillId="0" borderId="35" xfId="0" applyFont="1" applyFill="1" applyBorder="1" applyAlignment="1" applyProtection="1">
      <alignment horizontal="center" vertical="top"/>
      <protection/>
    </xf>
    <xf numFmtId="164" fontId="4" fillId="0" borderId="36" xfId="0" applyNumberFormat="1" applyFont="1" applyFill="1" applyBorder="1" applyAlignment="1" applyProtection="1">
      <alignment vertical="top"/>
      <protection/>
    </xf>
    <xf numFmtId="1" fontId="4" fillId="0" borderId="37" xfId="0" applyNumberFormat="1" applyFont="1" applyFill="1" applyBorder="1" applyAlignment="1" applyProtection="1">
      <alignment vertical="top"/>
      <protection/>
    </xf>
    <xf numFmtId="9" fontId="4" fillId="0" borderId="25" xfId="0" applyNumberFormat="1" applyFont="1" applyFill="1" applyBorder="1" applyAlignment="1" applyProtection="1">
      <alignment vertical="top"/>
      <protection/>
    </xf>
    <xf numFmtId="0" fontId="7" fillId="20" borderId="38" xfId="0" applyFont="1" applyFill="1" applyBorder="1" applyAlignment="1">
      <alignment vertical="top"/>
    </xf>
    <xf numFmtId="0" fontId="6" fillId="20" borderId="13" xfId="0" applyFont="1" applyFill="1" applyBorder="1" applyAlignment="1" applyProtection="1">
      <alignment horizontal="center" vertical="top"/>
      <protection/>
    </xf>
    <xf numFmtId="0" fontId="6" fillId="20" borderId="13" xfId="0" applyFont="1" applyFill="1" applyBorder="1" applyAlignment="1" applyProtection="1">
      <alignment horizontal="center" vertical="top"/>
      <protection locked="0"/>
    </xf>
    <xf numFmtId="1" fontId="6" fillId="20" borderId="13" xfId="0" applyNumberFormat="1" applyFont="1" applyFill="1" applyBorder="1" applyAlignment="1" applyProtection="1">
      <alignment horizontal="center" vertical="top"/>
      <protection/>
    </xf>
    <xf numFmtId="164" fontId="6" fillId="20" borderId="13" xfId="0" applyNumberFormat="1" applyFont="1" applyFill="1" applyBorder="1" applyAlignment="1" applyProtection="1">
      <alignment horizontal="center" vertical="top"/>
      <protection/>
    </xf>
    <xf numFmtId="0" fontId="6" fillId="20" borderId="13" xfId="0" applyFont="1" applyFill="1" applyBorder="1" applyAlignment="1" applyProtection="1">
      <alignment vertical="top"/>
      <protection/>
    </xf>
    <xf numFmtId="0" fontId="6" fillId="9" borderId="12" xfId="0" applyFont="1" applyFill="1" applyBorder="1" applyAlignment="1">
      <alignment vertical="top"/>
    </xf>
    <xf numFmtId="0" fontId="6" fillId="9" borderId="39" xfId="0" applyFont="1" applyFill="1" applyBorder="1" applyAlignment="1" applyProtection="1">
      <alignment horizontal="center" vertical="top"/>
      <protection/>
    </xf>
    <xf numFmtId="0" fontId="6" fillId="9" borderId="39" xfId="0" applyFont="1" applyFill="1" applyBorder="1" applyAlignment="1" applyProtection="1">
      <alignment horizontal="center" vertical="top"/>
      <protection locked="0"/>
    </xf>
    <xf numFmtId="0" fontId="6" fillId="9" borderId="13" xfId="0" applyFont="1" applyFill="1" applyBorder="1" applyAlignment="1" applyProtection="1">
      <alignment horizontal="center" vertical="top"/>
      <protection/>
    </xf>
    <xf numFmtId="0" fontId="6" fillId="9" borderId="40" xfId="0" applyFont="1" applyFill="1" applyBorder="1" applyAlignment="1" applyProtection="1">
      <alignment horizontal="center" vertical="top"/>
      <protection/>
    </xf>
    <xf numFmtId="1" fontId="6" fillId="9" borderId="39" xfId="0" applyNumberFormat="1" applyFont="1" applyFill="1" applyBorder="1" applyAlignment="1" applyProtection="1">
      <alignment horizontal="center" vertical="top"/>
      <protection/>
    </xf>
    <xf numFmtId="164" fontId="6" fillId="9" borderId="39" xfId="0" applyNumberFormat="1" applyFont="1" applyFill="1" applyBorder="1" applyAlignment="1" applyProtection="1">
      <alignment horizontal="center" vertical="top"/>
      <protection/>
    </xf>
    <xf numFmtId="0" fontId="6" fillId="9" borderId="39" xfId="0" applyFont="1" applyFill="1" applyBorder="1" applyAlignment="1" applyProtection="1">
      <alignment vertical="top"/>
      <protection/>
    </xf>
    <xf numFmtId="0" fontId="6" fillId="9" borderId="14" xfId="0" applyFont="1" applyFill="1" applyBorder="1" applyAlignment="1" applyProtection="1">
      <alignment horizontal="center" vertical="top"/>
      <protection/>
    </xf>
    <xf numFmtId="0" fontId="9" fillId="0" borderId="41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166" fontId="6" fillId="0" borderId="41" xfId="0" applyNumberFormat="1" applyFont="1" applyFill="1" applyBorder="1" applyAlignment="1" applyProtection="1">
      <alignment horizontal="center" vertical="top"/>
      <protection/>
    </xf>
    <xf numFmtId="164" fontId="6" fillId="0" borderId="41" xfId="0" applyNumberFormat="1" applyFont="1" applyFill="1" applyBorder="1" applyAlignment="1" applyProtection="1">
      <alignment horizontal="center" vertical="top"/>
      <protection/>
    </xf>
    <xf numFmtId="0" fontId="6" fillId="0" borderId="42" xfId="0" applyFont="1" applyFill="1" applyBorder="1" applyAlignment="1" applyProtection="1">
      <alignment horizontal="center" vertical="top"/>
      <protection locked="0"/>
    </xf>
    <xf numFmtId="164" fontId="4" fillId="0" borderId="41" xfId="0" applyNumberFormat="1" applyFont="1" applyFill="1" applyBorder="1" applyAlignment="1" applyProtection="1">
      <alignment vertical="top"/>
      <protection/>
    </xf>
    <xf numFmtId="9" fontId="4" fillId="0" borderId="42" xfId="0" applyNumberFormat="1" applyFont="1" applyFill="1" applyBorder="1" applyAlignment="1" applyProtection="1">
      <alignment vertical="top"/>
      <protection/>
    </xf>
    <xf numFmtId="0" fontId="6" fillId="9" borderId="12" xfId="0" applyFont="1" applyFill="1" applyBorder="1" applyAlignment="1" applyProtection="1">
      <alignment horizontal="left" vertical="top"/>
      <protection/>
    </xf>
    <xf numFmtId="0" fontId="8" fillId="9" borderId="13" xfId="0" applyFont="1" applyFill="1" applyBorder="1" applyAlignment="1" applyProtection="1">
      <alignment horizontal="left" vertical="top" wrapText="1"/>
      <protection/>
    </xf>
    <xf numFmtId="0" fontId="9" fillId="9" borderId="13" xfId="0" applyFont="1" applyFill="1" applyBorder="1" applyAlignment="1" applyProtection="1">
      <alignment horizontal="center" vertical="top"/>
      <protection locked="0"/>
    </xf>
    <xf numFmtId="164" fontId="6" fillId="9" borderId="13" xfId="0" applyNumberFormat="1" applyFont="1" applyFill="1" applyBorder="1" applyAlignment="1" applyProtection="1">
      <alignment horizontal="center" vertical="top"/>
      <protection/>
    </xf>
    <xf numFmtId="1" fontId="6" fillId="9" borderId="13" xfId="0" applyNumberFormat="1" applyFont="1" applyFill="1" applyBorder="1" applyAlignment="1" applyProtection="1">
      <alignment horizontal="center" vertical="top"/>
      <protection/>
    </xf>
    <xf numFmtId="0" fontId="6" fillId="9" borderId="13" xfId="0" applyFont="1" applyFill="1" applyBorder="1" applyAlignment="1" applyProtection="1">
      <alignment horizontal="center" vertical="top"/>
      <protection locked="0"/>
    </xf>
    <xf numFmtId="164" fontId="4" fillId="9" borderId="13" xfId="0" applyNumberFormat="1" applyFont="1" applyFill="1" applyBorder="1" applyAlignment="1" applyProtection="1">
      <alignment vertical="top"/>
      <protection/>
    </xf>
    <xf numFmtId="1" fontId="4" fillId="9" borderId="13" xfId="0" applyNumberFormat="1" applyFont="1" applyFill="1" applyBorder="1" applyAlignment="1" applyProtection="1">
      <alignment vertical="top"/>
      <protection/>
    </xf>
    <xf numFmtId="9" fontId="4" fillId="9" borderId="14" xfId="0" applyNumberFormat="1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6" fillId="0" borderId="11" xfId="0" applyFont="1" applyFill="1" applyBorder="1" applyAlignment="1" applyProtection="1">
      <alignment horizontal="center" vertical="top"/>
      <protection/>
    </xf>
    <xf numFmtId="0" fontId="6" fillId="0" borderId="43" xfId="0" applyFont="1" applyFill="1" applyBorder="1" applyAlignment="1" applyProtection="1">
      <alignment horizontal="center" vertical="top"/>
      <protection/>
    </xf>
    <xf numFmtId="166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26" xfId="0" applyFont="1" applyFill="1" applyBorder="1" applyAlignment="1" applyProtection="1">
      <alignment horizontal="center" vertical="top"/>
      <protection locked="0"/>
    </xf>
    <xf numFmtId="164" fontId="4" fillId="0" borderId="10" xfId="0" applyNumberFormat="1" applyFont="1" applyFill="1" applyBorder="1" applyAlignment="1" applyProtection="1">
      <alignment vertical="top"/>
      <protection/>
    </xf>
    <xf numFmtId="1" fontId="4" fillId="0" borderId="11" xfId="0" applyNumberFormat="1" applyFont="1" applyFill="1" applyBorder="1" applyAlignment="1" applyProtection="1">
      <alignment vertical="top"/>
      <protection/>
    </xf>
    <xf numFmtId="9" fontId="4" fillId="0" borderId="26" xfId="0" applyNumberFormat="1" applyFont="1" applyFill="1" applyBorder="1" applyAlignment="1" applyProtection="1">
      <alignment vertical="top"/>
      <protection/>
    </xf>
    <xf numFmtId="0" fontId="7" fillId="21" borderId="12" xfId="0" applyFont="1" applyFill="1" applyBorder="1" applyAlignment="1">
      <alignment vertical="top"/>
    </xf>
    <xf numFmtId="0" fontId="6" fillId="21" borderId="13" xfId="0" applyFont="1" applyFill="1" applyBorder="1" applyAlignment="1" applyProtection="1">
      <alignment horizontal="center" vertical="top"/>
      <protection/>
    </xf>
    <xf numFmtId="0" fontId="6" fillId="21" borderId="13" xfId="0" applyFont="1" applyFill="1" applyBorder="1" applyAlignment="1" applyProtection="1">
      <alignment horizontal="center" vertical="top"/>
      <protection locked="0"/>
    </xf>
    <xf numFmtId="1" fontId="6" fillId="21" borderId="13" xfId="0" applyNumberFormat="1" applyFont="1" applyFill="1" applyBorder="1" applyAlignment="1" applyProtection="1">
      <alignment horizontal="center" vertical="top"/>
      <protection/>
    </xf>
    <xf numFmtId="164" fontId="6" fillId="21" borderId="13" xfId="0" applyNumberFormat="1" applyFont="1" applyFill="1" applyBorder="1" applyAlignment="1" applyProtection="1">
      <alignment horizontal="center" vertical="top"/>
      <protection/>
    </xf>
    <xf numFmtId="0" fontId="6" fillId="21" borderId="13" xfId="0" applyFont="1" applyFill="1" applyBorder="1" applyAlignment="1" applyProtection="1">
      <alignment vertical="top"/>
      <protection/>
    </xf>
    <xf numFmtId="0" fontId="6" fillId="21" borderId="14" xfId="0" applyFont="1" applyFill="1" applyBorder="1" applyAlignment="1" applyProtection="1">
      <alignment horizontal="center" vertical="top"/>
      <protection/>
    </xf>
    <xf numFmtId="0" fontId="6" fillId="8" borderId="38" xfId="0" applyFont="1" applyFill="1" applyBorder="1" applyAlignment="1">
      <alignment vertical="top"/>
    </xf>
    <xf numFmtId="0" fontId="6" fillId="8" borderId="13" xfId="0" applyFont="1" applyFill="1" applyBorder="1" applyAlignment="1" applyProtection="1">
      <alignment horizontal="center" vertical="top"/>
      <protection/>
    </xf>
    <xf numFmtId="0" fontId="6" fillId="8" borderId="13" xfId="0" applyFont="1" applyFill="1" applyBorder="1" applyAlignment="1" applyProtection="1">
      <alignment horizontal="center" vertical="top"/>
      <protection locked="0"/>
    </xf>
    <xf numFmtId="0" fontId="6" fillId="8" borderId="43" xfId="0" applyFont="1" applyFill="1" applyBorder="1" applyAlignment="1" applyProtection="1">
      <alignment horizontal="center" vertical="top"/>
      <protection/>
    </xf>
    <xf numFmtId="1" fontId="6" fillId="8" borderId="13" xfId="0" applyNumberFormat="1" applyFont="1" applyFill="1" applyBorder="1" applyAlignment="1" applyProtection="1">
      <alignment horizontal="center" vertical="top"/>
      <protection/>
    </xf>
    <xf numFmtId="164" fontId="6" fillId="8" borderId="13" xfId="0" applyNumberFormat="1" applyFont="1" applyFill="1" applyBorder="1" applyAlignment="1" applyProtection="1">
      <alignment horizontal="center" vertical="top"/>
      <protection/>
    </xf>
    <xf numFmtId="0" fontId="6" fillId="8" borderId="13" xfId="0" applyFont="1" applyFill="1" applyBorder="1" applyAlignment="1" applyProtection="1">
      <alignment vertical="top"/>
      <protection/>
    </xf>
    <xf numFmtId="0" fontId="6" fillId="8" borderId="14" xfId="0" applyFont="1" applyFill="1" applyBorder="1" applyAlignment="1" applyProtection="1">
      <alignment horizontal="center" vertical="top"/>
      <protection/>
    </xf>
    <xf numFmtId="0" fontId="6" fillId="0" borderId="44" xfId="0" applyFont="1" applyFill="1" applyBorder="1" applyAlignment="1" applyProtection="1">
      <alignment horizontal="center" vertical="top"/>
      <protection/>
    </xf>
    <xf numFmtId="0" fontId="9" fillId="0" borderId="28" xfId="0" applyFont="1" applyFill="1" applyBorder="1" applyAlignment="1" applyProtection="1">
      <alignment horizontal="center" vertical="top"/>
      <protection locked="0"/>
    </xf>
    <xf numFmtId="0" fontId="11" fillId="0" borderId="45" xfId="0" applyFont="1" applyFill="1" applyBorder="1" applyAlignment="1" applyProtection="1">
      <alignment horizontal="center" vertical="top"/>
      <protection/>
    </xf>
    <xf numFmtId="0" fontId="6" fillId="0" borderId="46" xfId="0" applyFont="1" applyFill="1" applyBorder="1" applyAlignment="1" applyProtection="1">
      <alignment horizontal="center" vertical="top"/>
      <protection/>
    </xf>
    <xf numFmtId="0" fontId="6" fillId="8" borderId="12" xfId="0" applyFont="1" applyFill="1" applyBorder="1" applyAlignment="1">
      <alignment vertical="top"/>
    </xf>
    <xf numFmtId="166" fontId="6" fillId="8" borderId="13" xfId="0" applyNumberFormat="1" applyFont="1" applyFill="1" applyBorder="1" applyAlignment="1" applyProtection="1">
      <alignment horizontal="center" vertical="top"/>
      <protection/>
    </xf>
    <xf numFmtId="0" fontId="9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/>
      <protection/>
    </xf>
    <xf numFmtId="0" fontId="6" fillId="0" borderId="47" xfId="0" applyFont="1" applyFill="1" applyBorder="1" applyAlignment="1" applyProtection="1">
      <alignment horizontal="center" vertical="top" wrapText="1"/>
      <protection/>
    </xf>
    <xf numFmtId="0" fontId="6" fillId="0" borderId="48" xfId="0" applyFont="1" applyFill="1" applyBorder="1" applyAlignment="1" applyProtection="1">
      <alignment horizontal="center" vertical="top"/>
      <protection/>
    </xf>
    <xf numFmtId="164" fontId="4" fillId="0" borderId="21" xfId="0" applyNumberFormat="1" applyFont="1" applyFill="1" applyBorder="1" applyAlignment="1" applyProtection="1">
      <alignment vertical="top"/>
      <protection/>
    </xf>
    <xf numFmtId="9" fontId="4" fillId="0" borderId="20" xfId="0" applyNumberFormat="1" applyFont="1" applyFill="1" applyBorder="1" applyAlignment="1" applyProtection="1">
      <alignment vertical="top"/>
      <protection/>
    </xf>
    <xf numFmtId="0" fontId="9" fillId="0" borderId="23" xfId="0" applyFont="1" applyFill="1" applyBorder="1" applyAlignment="1" applyProtection="1">
      <alignment horizontal="center" vertical="top"/>
      <protection locked="0"/>
    </xf>
    <xf numFmtId="0" fontId="6" fillId="0" borderId="49" xfId="0" applyFont="1" applyFill="1" applyBorder="1" applyAlignment="1" applyProtection="1">
      <alignment horizontal="center" vertical="top"/>
      <protection/>
    </xf>
    <xf numFmtId="0" fontId="6" fillId="0" borderId="50" xfId="0" applyFont="1" applyFill="1" applyBorder="1" applyAlignment="1" applyProtection="1">
      <alignment horizontal="center" vertical="top"/>
      <protection/>
    </xf>
    <xf numFmtId="0" fontId="11" fillId="0" borderId="51" xfId="0" applyFont="1" applyFill="1" applyBorder="1" applyAlignment="1" applyProtection="1">
      <alignment horizontal="center" vertical="top"/>
      <protection/>
    </xf>
    <xf numFmtId="0" fontId="7" fillId="18" borderId="12" xfId="0" applyFont="1" applyFill="1" applyBorder="1" applyAlignment="1">
      <alignment vertical="top"/>
    </xf>
    <xf numFmtId="0" fontId="6" fillId="18" borderId="13" xfId="0" applyFont="1" applyFill="1" applyBorder="1" applyAlignment="1" applyProtection="1">
      <alignment horizontal="center" vertical="top"/>
      <protection/>
    </xf>
    <xf numFmtId="0" fontId="6" fillId="18" borderId="13" xfId="0" applyFont="1" applyFill="1" applyBorder="1" applyAlignment="1" applyProtection="1">
      <alignment horizontal="center" vertical="top"/>
      <protection locked="0"/>
    </xf>
    <xf numFmtId="1" fontId="6" fillId="18" borderId="13" xfId="0" applyNumberFormat="1" applyFont="1" applyFill="1" applyBorder="1" applyAlignment="1" applyProtection="1">
      <alignment horizontal="center" vertical="top"/>
      <protection/>
    </xf>
    <xf numFmtId="164" fontId="6" fillId="18" borderId="13" xfId="0" applyNumberFormat="1" applyFont="1" applyFill="1" applyBorder="1" applyAlignment="1" applyProtection="1">
      <alignment horizontal="center"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6" fillId="2" borderId="12" xfId="0" applyFont="1" applyFill="1" applyBorder="1" applyAlignment="1">
      <alignment vertical="top"/>
    </xf>
    <xf numFmtId="0" fontId="6" fillId="2" borderId="13" xfId="0" applyFont="1" applyFill="1" applyBorder="1" applyAlignment="1" applyProtection="1">
      <alignment horizontal="center" vertical="top"/>
      <protection/>
    </xf>
    <xf numFmtId="0" fontId="6" fillId="2" borderId="13" xfId="0" applyFont="1" applyFill="1" applyBorder="1" applyAlignment="1" applyProtection="1">
      <alignment horizontal="center" vertical="top"/>
      <protection locked="0"/>
    </xf>
    <xf numFmtId="1" fontId="6" fillId="2" borderId="13" xfId="0" applyNumberFormat="1" applyFont="1" applyFill="1" applyBorder="1" applyAlignment="1" applyProtection="1">
      <alignment horizontal="center" vertical="top"/>
      <protection/>
    </xf>
    <xf numFmtId="0" fontId="6" fillId="2" borderId="14" xfId="0" applyFont="1" applyFill="1" applyBorder="1" applyAlignment="1" applyProtection="1">
      <alignment horizontal="center" vertical="top"/>
      <protection locked="0"/>
    </xf>
    <xf numFmtId="164" fontId="6" fillId="2" borderId="13" xfId="0" applyNumberFormat="1" applyFont="1" applyFill="1" applyBorder="1" applyAlignment="1" applyProtection="1">
      <alignment horizontal="center" vertical="top"/>
      <protection/>
    </xf>
    <xf numFmtId="0" fontId="6" fillId="2" borderId="13" xfId="0" applyFont="1" applyFill="1" applyBorder="1" applyAlignment="1" applyProtection="1">
      <alignment vertical="top"/>
      <protection/>
    </xf>
    <xf numFmtId="0" fontId="6" fillId="2" borderId="14" xfId="0" applyFont="1" applyFill="1" applyBorder="1" applyAlignment="1" applyProtection="1">
      <alignment horizontal="center" vertical="top"/>
      <protection/>
    </xf>
    <xf numFmtId="0" fontId="6" fillId="0" borderId="27" xfId="0" applyFont="1" applyFill="1" applyBorder="1" applyAlignment="1" applyProtection="1">
      <alignment horizontal="center" vertical="top"/>
      <protection locked="0"/>
    </xf>
    <xf numFmtId="164" fontId="4" fillId="0" borderId="28" xfId="0" applyNumberFormat="1" applyFont="1" applyFill="1" applyBorder="1" applyAlignment="1" applyProtection="1">
      <alignment vertical="top"/>
      <protection/>
    </xf>
    <xf numFmtId="1" fontId="4" fillId="0" borderId="29" xfId="0" applyNumberFormat="1" applyFont="1" applyFill="1" applyBorder="1" applyAlignment="1" applyProtection="1">
      <alignment vertical="top"/>
      <protection/>
    </xf>
    <xf numFmtId="9" fontId="4" fillId="0" borderId="27" xfId="0" applyNumberFormat="1" applyFont="1" applyFill="1" applyBorder="1" applyAlignment="1" applyProtection="1">
      <alignment vertical="top"/>
      <protection/>
    </xf>
    <xf numFmtId="0" fontId="6" fillId="0" borderId="30" xfId="0" applyFont="1" applyFill="1" applyBorder="1" applyAlignment="1" applyProtection="1">
      <alignment horizontal="center" vertical="top"/>
      <protection locked="0"/>
    </xf>
    <xf numFmtId="164" fontId="4" fillId="0" borderId="52" xfId="0" applyNumberFormat="1" applyFont="1" applyFill="1" applyBorder="1" applyAlignment="1" applyProtection="1">
      <alignment vertical="top"/>
      <protection/>
    </xf>
    <xf numFmtId="1" fontId="4" fillId="0" borderId="31" xfId="0" applyNumberFormat="1" applyFont="1" applyFill="1" applyBorder="1" applyAlignment="1" applyProtection="1">
      <alignment vertical="top"/>
      <protection/>
    </xf>
    <xf numFmtId="9" fontId="4" fillId="0" borderId="30" xfId="0" applyNumberFormat="1" applyFont="1" applyFill="1" applyBorder="1" applyAlignment="1" applyProtection="1">
      <alignment vertical="top"/>
      <protection/>
    </xf>
    <xf numFmtId="0" fontId="6" fillId="0" borderId="32" xfId="0" applyFont="1" applyFill="1" applyBorder="1" applyAlignment="1" applyProtection="1">
      <alignment horizontal="center" vertical="top"/>
      <protection locked="0"/>
    </xf>
    <xf numFmtId="164" fontId="4" fillId="0" borderId="53" xfId="0" applyNumberFormat="1" applyFont="1" applyFill="1" applyBorder="1" applyAlignment="1" applyProtection="1">
      <alignment vertical="top"/>
      <protection/>
    </xf>
    <xf numFmtId="1" fontId="4" fillId="0" borderId="33" xfId="0" applyNumberFormat="1" applyFont="1" applyFill="1" applyBorder="1" applyAlignment="1" applyProtection="1">
      <alignment vertical="top"/>
      <protection/>
    </xf>
    <xf numFmtId="9" fontId="4" fillId="0" borderId="32" xfId="0" applyNumberFormat="1" applyFont="1" applyFill="1" applyBorder="1" applyAlignment="1" applyProtection="1">
      <alignment vertical="top"/>
      <protection/>
    </xf>
    <xf numFmtId="0" fontId="6" fillId="14" borderId="13" xfId="0" applyFont="1" applyFill="1" applyBorder="1" applyAlignment="1" applyProtection="1">
      <alignment horizontal="center" vertical="top"/>
      <protection/>
    </xf>
    <xf numFmtId="0" fontId="6" fillId="14" borderId="13" xfId="0" applyFont="1" applyFill="1" applyBorder="1" applyAlignment="1" applyProtection="1">
      <alignment horizontal="center" vertical="top"/>
      <protection locked="0"/>
    </xf>
    <xf numFmtId="1" fontId="6" fillId="14" borderId="13" xfId="0" applyNumberFormat="1" applyFont="1" applyFill="1" applyBorder="1" applyAlignment="1" applyProtection="1">
      <alignment horizontal="center" vertical="top"/>
      <protection/>
    </xf>
    <xf numFmtId="164" fontId="6" fillId="14" borderId="13" xfId="0" applyNumberFormat="1" applyFont="1" applyFill="1" applyBorder="1" applyAlignment="1" applyProtection="1">
      <alignment horizontal="center" vertical="top"/>
      <protection/>
    </xf>
    <xf numFmtId="0" fontId="6" fillId="14" borderId="13" xfId="0" applyFont="1" applyFill="1" applyBorder="1" applyAlignment="1" applyProtection="1">
      <alignment vertical="top"/>
      <protection/>
    </xf>
    <xf numFmtId="0" fontId="6" fillId="3" borderId="12" xfId="0" applyFont="1" applyFill="1" applyBorder="1" applyAlignment="1">
      <alignment vertical="top"/>
    </xf>
    <xf numFmtId="0" fontId="6" fillId="3" borderId="13" xfId="0" applyFont="1" applyFill="1" applyBorder="1" applyAlignment="1" applyProtection="1">
      <alignment horizontal="center" vertical="top"/>
      <protection/>
    </xf>
    <xf numFmtId="0" fontId="6" fillId="3" borderId="13" xfId="0" applyFont="1" applyFill="1" applyBorder="1" applyAlignment="1" applyProtection="1">
      <alignment horizontal="center" vertical="top"/>
      <protection locked="0"/>
    </xf>
    <xf numFmtId="0" fontId="6" fillId="3" borderId="39" xfId="0" applyFont="1" applyFill="1" applyBorder="1" applyAlignment="1" applyProtection="1">
      <alignment horizontal="center" vertical="top"/>
      <protection/>
    </xf>
    <xf numFmtId="1" fontId="6" fillId="3" borderId="13" xfId="0" applyNumberFormat="1" applyFont="1" applyFill="1" applyBorder="1" applyAlignment="1" applyProtection="1">
      <alignment horizontal="center" vertical="top"/>
      <protection/>
    </xf>
    <xf numFmtId="0" fontId="6" fillId="3" borderId="14" xfId="0" applyFont="1" applyFill="1" applyBorder="1" applyAlignment="1" applyProtection="1">
      <alignment horizontal="center" vertical="top"/>
      <protection locked="0"/>
    </xf>
    <xf numFmtId="164" fontId="6" fillId="3" borderId="13" xfId="0" applyNumberFormat="1" applyFont="1" applyFill="1" applyBorder="1" applyAlignment="1" applyProtection="1">
      <alignment horizontal="center" vertical="top"/>
      <protection/>
    </xf>
    <xf numFmtId="0" fontId="6" fillId="3" borderId="13" xfId="0" applyFont="1" applyFill="1" applyBorder="1" applyAlignment="1" applyProtection="1">
      <alignment vertical="top"/>
      <protection/>
    </xf>
    <xf numFmtId="0" fontId="6" fillId="3" borderId="14" xfId="0" applyFont="1" applyFill="1" applyBorder="1" applyAlignment="1" applyProtection="1">
      <alignment horizontal="center" vertical="top"/>
      <protection/>
    </xf>
    <xf numFmtId="0" fontId="11" fillId="0" borderId="54" xfId="0" applyFont="1" applyFill="1" applyBorder="1" applyAlignment="1" applyProtection="1">
      <alignment horizontal="center" vertical="top"/>
      <protection/>
    </xf>
    <xf numFmtId="0" fontId="6" fillId="0" borderId="55" xfId="0" applyFont="1" applyFill="1" applyBorder="1" applyAlignment="1" applyProtection="1">
      <alignment horizontal="center" vertical="top"/>
      <protection/>
    </xf>
    <xf numFmtId="0" fontId="6" fillId="0" borderId="56" xfId="0" applyFont="1" applyFill="1" applyBorder="1" applyAlignment="1" applyProtection="1">
      <alignment horizontal="center" vertical="top"/>
      <protection locked="0"/>
    </xf>
    <xf numFmtId="164" fontId="4" fillId="0" borderId="57" xfId="0" applyNumberFormat="1" applyFont="1" applyFill="1" applyBorder="1" applyAlignment="1" applyProtection="1">
      <alignment vertical="top"/>
      <protection/>
    </xf>
    <xf numFmtId="1" fontId="4" fillId="0" borderId="55" xfId="0" applyNumberFormat="1" applyFont="1" applyFill="1" applyBorder="1" applyAlignment="1" applyProtection="1">
      <alignment vertical="top"/>
      <protection/>
    </xf>
    <xf numFmtId="9" fontId="4" fillId="0" borderId="56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 locked="0"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 locked="0"/>
    </xf>
    <xf numFmtId="164" fontId="4" fillId="0" borderId="0" xfId="0" applyNumberFormat="1" applyFont="1" applyFill="1" applyBorder="1" applyAlignment="1" applyProtection="1">
      <alignment vertical="top"/>
      <protection/>
    </xf>
    <xf numFmtId="1" fontId="4" fillId="0" borderId="0" xfId="0" applyNumberFormat="1" applyFont="1" applyFill="1" applyBorder="1" applyAlignment="1" applyProtection="1">
      <alignment vertical="top"/>
      <protection/>
    </xf>
    <xf numFmtId="9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9" fontId="4" fillId="0" borderId="0" xfId="0" applyNumberFormat="1" applyFont="1" applyFill="1" applyBorder="1" applyAlignment="1" applyProtection="1">
      <alignment horizontal="center" vertical="top"/>
      <protection/>
    </xf>
    <xf numFmtId="165" fontId="4" fillId="0" borderId="0" xfId="0" applyNumberFormat="1" applyFont="1" applyFill="1" applyBorder="1" applyAlignment="1" applyProtection="1">
      <alignment horizontal="center" vertical="top"/>
      <protection/>
    </xf>
    <xf numFmtId="0" fontId="7" fillId="13" borderId="12" xfId="0" applyFont="1" applyFill="1" applyBorder="1" applyAlignment="1">
      <alignment vertical="top"/>
    </xf>
    <xf numFmtId="0" fontId="6" fillId="13" borderId="13" xfId="0" applyFont="1" applyFill="1" applyBorder="1" applyAlignment="1" applyProtection="1">
      <alignment horizontal="center" vertical="top"/>
      <protection/>
    </xf>
    <xf numFmtId="0" fontId="6" fillId="13" borderId="13" xfId="0" applyFont="1" applyFill="1" applyBorder="1" applyAlignment="1" applyProtection="1">
      <alignment horizontal="center" vertical="top"/>
      <protection locked="0"/>
    </xf>
    <xf numFmtId="1" fontId="6" fillId="13" borderId="13" xfId="0" applyNumberFormat="1" applyFont="1" applyFill="1" applyBorder="1" applyAlignment="1" applyProtection="1">
      <alignment horizontal="center" vertical="top"/>
      <protection/>
    </xf>
    <xf numFmtId="164" fontId="6" fillId="13" borderId="13" xfId="0" applyNumberFormat="1" applyFont="1" applyFill="1" applyBorder="1" applyAlignment="1" applyProtection="1">
      <alignment horizontal="center" vertical="top"/>
      <protection/>
    </xf>
    <xf numFmtId="0" fontId="6" fillId="13" borderId="13" xfId="0" applyFont="1" applyFill="1" applyBorder="1" applyAlignment="1" applyProtection="1">
      <alignment vertical="top"/>
      <protection/>
    </xf>
    <xf numFmtId="0" fontId="6" fillId="6" borderId="38" xfId="0" applyFont="1" applyFill="1" applyBorder="1" applyAlignment="1">
      <alignment vertical="top"/>
    </xf>
    <xf numFmtId="0" fontId="6" fillId="6" borderId="43" xfId="0" applyFont="1" applyFill="1" applyBorder="1" applyAlignment="1" applyProtection="1">
      <alignment horizontal="center" vertical="top"/>
      <protection/>
    </xf>
    <xf numFmtId="0" fontId="6" fillId="6" borderId="43" xfId="0" applyFont="1" applyFill="1" applyBorder="1" applyAlignment="1" applyProtection="1">
      <alignment horizontal="center" vertical="top"/>
      <protection locked="0"/>
    </xf>
    <xf numFmtId="1" fontId="6" fillId="6" borderId="43" xfId="0" applyNumberFormat="1" applyFont="1" applyFill="1" applyBorder="1" applyAlignment="1" applyProtection="1">
      <alignment horizontal="center" vertical="top"/>
      <protection/>
    </xf>
    <xf numFmtId="0" fontId="6" fillId="6" borderId="14" xfId="0" applyFont="1" applyFill="1" applyBorder="1" applyAlignment="1" applyProtection="1">
      <alignment horizontal="center" vertical="top"/>
      <protection locked="0"/>
    </xf>
    <xf numFmtId="164" fontId="6" fillId="6" borderId="43" xfId="0" applyNumberFormat="1" applyFont="1" applyFill="1" applyBorder="1" applyAlignment="1" applyProtection="1">
      <alignment horizontal="center" vertical="top"/>
      <protection/>
    </xf>
    <xf numFmtId="0" fontId="6" fillId="6" borderId="43" xfId="0" applyFont="1" applyFill="1" applyBorder="1" applyAlignment="1" applyProtection="1">
      <alignment vertical="top"/>
      <protection/>
    </xf>
    <xf numFmtId="0" fontId="6" fillId="6" borderId="58" xfId="0" applyFont="1" applyFill="1" applyBorder="1" applyAlignment="1" applyProtection="1">
      <alignment horizontal="center" vertical="top"/>
      <protection/>
    </xf>
    <xf numFmtId="0" fontId="9" fillId="0" borderId="16" xfId="0" applyFont="1" applyFill="1" applyBorder="1" applyAlignment="1" applyProtection="1">
      <alignment horizontal="center" vertical="top"/>
      <protection locked="0"/>
    </xf>
    <xf numFmtId="0" fontId="9" fillId="0" borderId="36" xfId="0" applyFont="1" applyFill="1" applyBorder="1" applyAlignment="1" applyProtection="1">
      <alignment horizontal="center" vertical="top"/>
      <protection locked="0"/>
    </xf>
    <xf numFmtId="0" fontId="6" fillId="0" borderId="37" xfId="0" applyFont="1" applyFill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3" fillId="0" borderId="0" xfId="0" applyFont="1" applyAlignment="1">
      <alignment vertical="top"/>
    </xf>
    <xf numFmtId="0" fontId="14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Alignment="1" applyProtection="1">
      <alignment vertical="top"/>
      <protection/>
    </xf>
    <xf numFmtId="0" fontId="14" fillId="0" borderId="0" xfId="0" applyFont="1" applyFill="1" applyAlignment="1" applyProtection="1">
      <alignment vertical="top"/>
      <protection/>
    </xf>
    <xf numFmtId="1" fontId="14" fillId="0" borderId="0" xfId="0" applyNumberFormat="1" applyFont="1" applyFill="1" applyAlignment="1" applyProtection="1">
      <alignment vertical="top"/>
      <protection/>
    </xf>
    <xf numFmtId="0" fontId="14" fillId="0" borderId="0" xfId="0" applyFont="1" applyFill="1" applyAlignment="1" applyProtection="1">
      <alignment horizontal="center" vertical="top"/>
      <protection/>
    </xf>
    <xf numFmtId="164" fontId="13" fillId="0" borderId="0" xfId="0" applyNumberFormat="1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 vertical="top"/>
      <protection/>
    </xf>
    <xf numFmtId="0" fontId="16" fillId="0" borderId="0" xfId="0" applyFont="1" applyAlignment="1">
      <alignment vertical="top"/>
    </xf>
    <xf numFmtId="0" fontId="6" fillId="4" borderId="13" xfId="0" applyFont="1" applyFill="1" applyBorder="1" applyAlignment="1" applyProtection="1">
      <alignment horizontal="left" vertical="top" wrapText="1"/>
      <protection/>
    </xf>
    <xf numFmtId="0" fontId="6" fillId="9" borderId="39" xfId="0" applyFont="1" applyFill="1" applyBorder="1" applyAlignment="1" applyProtection="1">
      <alignment horizontal="left" vertical="top"/>
      <protection/>
    </xf>
    <xf numFmtId="0" fontId="6" fillId="8" borderId="13" xfId="0" applyFont="1" applyFill="1" applyBorder="1" applyAlignment="1" applyProtection="1">
      <alignment horizontal="left" vertical="top"/>
      <protection/>
    </xf>
    <xf numFmtId="0" fontId="6" fillId="2" borderId="13" xfId="0" applyFont="1" applyFill="1" applyBorder="1" applyAlignment="1" applyProtection="1">
      <alignment horizontal="left" vertical="top"/>
      <protection/>
    </xf>
    <xf numFmtId="0" fontId="6" fillId="3" borderId="13" xfId="0" applyFont="1" applyFill="1" applyBorder="1" applyAlignment="1" applyProtection="1">
      <alignment horizontal="left" vertical="top"/>
      <protection/>
    </xf>
    <xf numFmtId="0" fontId="6" fillId="6" borderId="43" xfId="0" applyFont="1" applyFill="1" applyBorder="1" applyAlignment="1" applyProtection="1">
      <alignment horizontal="left" vertical="top"/>
      <protection/>
    </xf>
    <xf numFmtId="14" fontId="5" fillId="0" borderId="59" xfId="0" applyNumberFormat="1" applyFont="1" applyFill="1" applyBorder="1" applyAlignment="1" applyProtection="1">
      <alignment horizontal="center" vertical="top" wrapText="1"/>
      <protection/>
    </xf>
    <xf numFmtId="0" fontId="8" fillId="0" borderId="60" xfId="0" applyFont="1" applyFill="1" applyBorder="1" applyAlignment="1" applyProtection="1">
      <alignment horizontal="left" vertical="top" wrapText="1"/>
      <protection/>
    </xf>
    <xf numFmtId="0" fontId="5" fillId="0" borderId="61" xfId="0" applyFont="1" applyFill="1" applyBorder="1" applyAlignment="1" applyProtection="1">
      <alignment horizontal="center" vertical="top" wrapText="1"/>
      <protection/>
    </xf>
    <xf numFmtId="0" fontId="8" fillId="0" borderId="62" xfId="0" applyFont="1" applyFill="1" applyBorder="1" applyAlignment="1" applyProtection="1">
      <alignment horizontal="left" vertical="top" wrapText="1"/>
      <protection/>
    </xf>
    <xf numFmtId="0" fontId="5" fillId="0" borderId="63" xfId="0" applyFont="1" applyFill="1" applyBorder="1" applyAlignment="1" applyProtection="1">
      <alignment horizontal="center" vertical="top" wrapText="1"/>
      <protection/>
    </xf>
    <xf numFmtId="0" fontId="8" fillId="0" borderId="64" xfId="0" applyFont="1" applyFill="1" applyBorder="1" applyAlignment="1" applyProtection="1">
      <alignment horizontal="left" vertical="top" wrapText="1"/>
      <protection/>
    </xf>
    <xf numFmtId="0" fontId="5" fillId="0" borderId="59" xfId="0" applyFont="1" applyFill="1" applyBorder="1" applyAlignment="1" applyProtection="1">
      <alignment horizontal="center" vertical="top" wrapText="1"/>
      <protection/>
    </xf>
    <xf numFmtId="0" fontId="8" fillId="0" borderId="65" xfId="0" applyFont="1" applyFill="1" applyBorder="1" applyAlignment="1" applyProtection="1">
      <alignment horizontal="left" vertical="top" wrapText="1"/>
      <protection/>
    </xf>
    <xf numFmtId="0" fontId="5" fillId="0" borderId="66" xfId="0" applyFont="1" applyFill="1" applyBorder="1" applyAlignment="1" applyProtection="1">
      <alignment horizontal="right" vertical="top" wrapText="1"/>
      <protection/>
    </xf>
    <xf numFmtId="0" fontId="5" fillId="0" borderId="67" xfId="0" applyFont="1" applyFill="1" applyBorder="1" applyAlignment="1" applyProtection="1">
      <alignment horizontal="right"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8" fillId="0" borderId="68" xfId="0" applyFont="1" applyFill="1" applyBorder="1" applyAlignment="1" applyProtection="1">
      <alignment horizontal="left" vertical="top" wrapText="1"/>
      <protection/>
    </xf>
    <xf numFmtId="0" fontId="5" fillId="0" borderId="69" xfId="0" applyFont="1" applyFill="1" applyBorder="1" applyAlignment="1" applyProtection="1">
      <alignment horizontal="right" vertical="top" wrapText="1"/>
      <protection/>
    </xf>
    <xf numFmtId="0" fontId="8" fillId="0" borderId="70" xfId="0" applyFont="1" applyFill="1" applyBorder="1" applyAlignment="1" applyProtection="1">
      <alignment horizontal="left" vertical="top" wrapText="1"/>
      <protection/>
    </xf>
    <xf numFmtId="0" fontId="5" fillId="0" borderId="71" xfId="0" applyFont="1" applyFill="1" applyBorder="1" applyAlignment="1" applyProtection="1">
      <alignment horizontal="right" vertical="top" wrapText="1"/>
      <protection/>
    </xf>
    <xf numFmtId="0" fontId="5" fillId="0" borderId="72" xfId="0" applyFont="1" applyFill="1" applyBorder="1" applyAlignment="1" applyProtection="1">
      <alignment horizontal="right" vertical="top" wrapText="1"/>
      <protection/>
    </xf>
    <xf numFmtId="0" fontId="5" fillId="0" borderId="73" xfId="0" applyFont="1" applyFill="1" applyBorder="1" applyAlignment="1" applyProtection="1">
      <alignment horizontal="center" vertical="top" wrapText="1"/>
      <protection/>
    </xf>
    <xf numFmtId="0" fontId="8" fillId="0" borderId="74" xfId="0" applyFont="1" applyFill="1" applyBorder="1" applyAlignment="1" applyProtection="1">
      <alignment horizontal="left"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165" fontId="18" fillId="21" borderId="75" xfId="0" applyNumberFormat="1" applyFont="1" applyFill="1" applyBorder="1" applyAlignment="1" applyProtection="1">
      <alignment horizontal="center" vertical="top"/>
      <protection/>
    </xf>
    <xf numFmtId="165" fontId="18" fillId="20" borderId="75" xfId="0" applyNumberFormat="1" applyFont="1" applyFill="1" applyBorder="1" applyAlignment="1" applyProtection="1">
      <alignment horizontal="center" vertical="top"/>
      <protection/>
    </xf>
    <xf numFmtId="165" fontId="18" fillId="19" borderId="75" xfId="0" applyNumberFormat="1" applyFont="1" applyFill="1" applyBorder="1" applyAlignment="1" applyProtection="1">
      <alignment horizontal="center" vertical="top"/>
      <protection/>
    </xf>
    <xf numFmtId="165" fontId="18" fillId="18" borderId="75" xfId="0" applyNumberFormat="1" applyFont="1" applyFill="1" applyBorder="1" applyAlignment="1" applyProtection="1">
      <alignment horizontal="center" vertical="top"/>
      <protection/>
    </xf>
    <xf numFmtId="165" fontId="18" fillId="13" borderId="75" xfId="0" applyNumberFormat="1" applyFont="1" applyFill="1" applyBorder="1" applyAlignment="1" applyProtection="1">
      <alignment horizontal="center" vertical="top"/>
      <protection/>
    </xf>
    <xf numFmtId="165" fontId="18" fillId="14" borderId="75" xfId="0" applyNumberFormat="1" applyFont="1" applyFill="1" applyBorder="1" applyAlignment="1" applyProtection="1">
      <alignment horizontal="center" vertical="top"/>
      <protection/>
    </xf>
    <xf numFmtId="0" fontId="20" fillId="0" borderId="65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5" fillId="0" borderId="76" xfId="0" applyFont="1" applyFill="1" applyBorder="1" applyAlignment="1" applyProtection="1">
      <alignment horizontal="center" vertical="top" wrapText="1"/>
      <protection/>
    </xf>
    <xf numFmtId="0" fontId="5" fillId="0" borderId="76" xfId="0" applyFont="1" applyFill="1" applyBorder="1" applyAlignment="1" applyProtection="1">
      <alignment horizontal="left" vertical="top" wrapText="1"/>
      <protection/>
    </xf>
    <xf numFmtId="0" fontId="4" fillId="0" borderId="76" xfId="0" applyFont="1" applyFill="1" applyBorder="1" applyAlignment="1" applyProtection="1">
      <alignment vertical="top"/>
      <protection/>
    </xf>
    <xf numFmtId="0" fontId="6" fillId="0" borderId="76" xfId="0" applyFont="1" applyFill="1" applyBorder="1" applyAlignment="1" applyProtection="1">
      <alignment vertical="top"/>
      <protection/>
    </xf>
    <xf numFmtId="1" fontId="6" fillId="0" borderId="76" xfId="0" applyNumberFormat="1" applyFont="1" applyFill="1" applyBorder="1" applyAlignment="1" applyProtection="1">
      <alignment vertical="top"/>
      <protection/>
    </xf>
    <xf numFmtId="0" fontId="6" fillId="0" borderId="76" xfId="0" applyFont="1" applyFill="1" applyBorder="1" applyAlignment="1" applyProtection="1">
      <alignment horizontal="center" vertical="top"/>
      <protection/>
    </xf>
    <xf numFmtId="164" fontId="4" fillId="0" borderId="76" xfId="0" applyNumberFormat="1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7" fillId="14" borderId="77" xfId="0" applyFont="1" applyFill="1" applyBorder="1" applyAlignment="1">
      <alignment vertical="top"/>
    </xf>
    <xf numFmtId="1" fontId="6" fillId="0" borderId="48" xfId="0" applyNumberFormat="1" applyFont="1" applyFill="1" applyBorder="1" applyAlignment="1" applyProtection="1">
      <alignment horizontal="center" vertical="top"/>
      <protection/>
    </xf>
    <xf numFmtId="1" fontId="6" fillId="0" borderId="78" xfId="0" applyNumberFormat="1" applyFont="1" applyFill="1" applyBorder="1" applyAlignment="1" applyProtection="1">
      <alignment horizontal="center" vertical="top"/>
      <protection/>
    </xf>
    <xf numFmtId="1" fontId="6" fillId="0" borderId="79" xfId="0" applyNumberFormat="1" applyFont="1" applyFill="1" applyBorder="1" applyAlignment="1" applyProtection="1">
      <alignment horizontal="center" vertical="top"/>
      <protection/>
    </xf>
    <xf numFmtId="1" fontId="4" fillId="0" borderId="35" xfId="0" applyNumberFormat="1" applyFont="1" applyFill="1" applyBorder="1" applyAlignment="1" applyProtection="1">
      <alignment vertical="top"/>
      <protection/>
    </xf>
    <xf numFmtId="164" fontId="4" fillId="0" borderId="34" xfId="0" applyNumberFormat="1" applyFont="1" applyFill="1" applyBorder="1" applyAlignment="1" applyProtection="1">
      <alignment vertical="top"/>
      <protection/>
    </xf>
    <xf numFmtId="0" fontId="6" fillId="0" borderId="80" xfId="0" applyFont="1" applyFill="1" applyBorder="1" applyAlignment="1" applyProtection="1">
      <alignment horizontal="center" vertical="top"/>
      <protection/>
    </xf>
    <xf numFmtId="0" fontId="6" fillId="0" borderId="81" xfId="0" applyFont="1" applyFill="1" applyBorder="1" applyAlignment="1" applyProtection="1">
      <alignment horizontal="center" vertical="top"/>
      <protection/>
    </xf>
    <xf numFmtId="0" fontId="6" fillId="0" borderId="82" xfId="0" applyFont="1" applyFill="1" applyBorder="1" applyAlignment="1" applyProtection="1">
      <alignment horizontal="center" vertical="top"/>
      <protection/>
    </xf>
    <xf numFmtId="0" fontId="8" fillId="0" borderId="81" xfId="0" applyFont="1" applyFill="1" applyBorder="1" applyAlignment="1" applyProtection="1">
      <alignment horizontal="left" vertical="top" wrapText="1"/>
      <protection/>
    </xf>
    <xf numFmtId="0" fontId="5" fillId="0" borderId="83" xfId="0" applyFont="1" applyFill="1" applyBorder="1" applyAlignment="1" applyProtection="1">
      <alignment horizontal="right" vertical="top" wrapText="1"/>
      <protection/>
    </xf>
    <xf numFmtId="0" fontId="5" fillId="0" borderId="84" xfId="0" applyFont="1" applyFill="1" applyBorder="1" applyAlignment="1" applyProtection="1">
      <alignment horizontal="right" vertical="top" wrapText="1"/>
      <protection/>
    </xf>
    <xf numFmtId="0" fontId="5" fillId="0" borderId="85" xfId="0" applyFont="1" applyFill="1" applyBorder="1" applyAlignment="1" applyProtection="1">
      <alignment horizontal="center" vertical="top" wrapText="1"/>
      <protection/>
    </xf>
    <xf numFmtId="0" fontId="8" fillId="0" borderId="86" xfId="0" applyFont="1" applyFill="1" applyBorder="1" applyAlignment="1" applyProtection="1">
      <alignment horizontal="left" vertical="top" wrapText="1"/>
      <protection/>
    </xf>
    <xf numFmtId="164" fontId="6" fillId="0" borderId="87" xfId="0" applyNumberFormat="1" applyFont="1" applyFill="1" applyBorder="1" applyAlignment="1" applyProtection="1">
      <alignment horizontal="center" vertical="top"/>
      <protection/>
    </xf>
    <xf numFmtId="164" fontId="6" fillId="0" borderId="88" xfId="0" applyNumberFormat="1" applyFont="1" applyFill="1" applyBorder="1" applyAlignment="1" applyProtection="1">
      <alignment horizontal="center" vertical="top"/>
      <protection/>
    </xf>
    <xf numFmtId="164" fontId="6" fillId="0" borderId="89" xfId="0" applyNumberFormat="1" applyFont="1" applyFill="1" applyBorder="1" applyAlignment="1" applyProtection="1">
      <alignment horizontal="center" vertical="top"/>
      <protection/>
    </xf>
    <xf numFmtId="0" fontId="11" fillId="0" borderId="86" xfId="0" applyFont="1" applyFill="1" applyBorder="1" applyAlignment="1" applyProtection="1">
      <alignment horizontal="center" vertical="top"/>
      <protection/>
    </xf>
    <xf numFmtId="166" fontId="6" fillId="0" borderId="27" xfId="0" applyNumberFormat="1" applyFont="1" applyFill="1" applyBorder="1" applyAlignment="1" applyProtection="1">
      <alignment horizontal="center" vertical="top"/>
      <protection/>
    </xf>
    <xf numFmtId="166" fontId="6" fillId="0" borderId="30" xfId="0" applyNumberFormat="1" applyFont="1" applyFill="1" applyBorder="1" applyAlignment="1" applyProtection="1">
      <alignment horizontal="center" vertical="top"/>
      <protection/>
    </xf>
    <xf numFmtId="166" fontId="6" fillId="0" borderId="32" xfId="0" applyNumberFormat="1" applyFont="1" applyFill="1" applyBorder="1" applyAlignment="1" applyProtection="1">
      <alignment horizontal="center" vertical="top"/>
      <protection/>
    </xf>
    <xf numFmtId="166" fontId="6" fillId="0" borderId="28" xfId="0" applyNumberFormat="1" applyFont="1" applyFill="1" applyBorder="1" applyAlignment="1" applyProtection="1">
      <alignment horizontal="center" vertical="top"/>
      <protection/>
    </xf>
    <xf numFmtId="164" fontId="6" fillId="22" borderId="10" xfId="0" applyNumberFormat="1" applyFont="1" applyFill="1" applyBorder="1" applyAlignment="1" applyProtection="1">
      <alignment horizontal="center" vertical="top"/>
      <protection/>
    </xf>
    <xf numFmtId="164" fontId="6" fillId="0" borderId="90" xfId="0" applyNumberFormat="1" applyFont="1" applyFill="1" applyBorder="1" applyAlignment="1" applyProtection="1">
      <alignment horizontal="center" vertical="top"/>
      <protection/>
    </xf>
    <xf numFmtId="166" fontId="6" fillId="0" borderId="44" xfId="0" applyNumberFormat="1" applyFont="1" applyFill="1" applyBorder="1" applyAlignment="1" applyProtection="1">
      <alignment horizontal="center" vertical="top"/>
      <protection/>
    </xf>
    <xf numFmtId="0" fontId="6" fillId="0" borderId="91" xfId="0" applyFont="1" applyFill="1" applyBorder="1" applyAlignment="1" applyProtection="1">
      <alignment horizontal="center" vertical="top"/>
      <protection/>
    </xf>
    <xf numFmtId="0" fontId="6" fillId="0" borderId="92" xfId="0" applyFont="1" applyFill="1" applyBorder="1" applyAlignment="1" applyProtection="1">
      <alignment horizontal="center" vertical="top" wrapText="1"/>
      <protection/>
    </xf>
    <xf numFmtId="1" fontId="11" fillId="0" borderId="93" xfId="0" applyNumberFormat="1" applyFont="1" applyFill="1" applyBorder="1" applyAlignment="1" applyProtection="1">
      <alignment horizontal="center" vertical="top"/>
      <protection/>
    </xf>
    <xf numFmtId="166" fontId="6" fillId="0" borderId="94" xfId="0" applyNumberFormat="1" applyFont="1" applyFill="1" applyBorder="1" applyAlignment="1" applyProtection="1">
      <alignment horizontal="center" vertical="top"/>
      <protection/>
    </xf>
    <xf numFmtId="166" fontId="4" fillId="0" borderId="30" xfId="0" applyNumberFormat="1" applyFont="1" applyBorder="1" applyAlignment="1">
      <alignment horizontal="center" vertical="top"/>
    </xf>
    <xf numFmtId="166" fontId="4" fillId="0" borderId="32" xfId="0" applyNumberFormat="1" applyFont="1" applyBorder="1" applyAlignment="1">
      <alignment horizontal="center" vertical="top"/>
    </xf>
    <xf numFmtId="166" fontId="4" fillId="0" borderId="30" xfId="0" applyNumberFormat="1" applyFont="1" applyBorder="1" applyAlignment="1">
      <alignment horizontal="center" vertical="top" wrapText="1"/>
    </xf>
    <xf numFmtId="166" fontId="4" fillId="0" borderId="32" xfId="0" applyNumberFormat="1" applyFont="1" applyBorder="1" applyAlignment="1">
      <alignment horizontal="center" vertical="top" wrapText="1"/>
    </xf>
    <xf numFmtId="166" fontId="4" fillId="0" borderId="95" xfId="0" applyNumberFormat="1" applyFont="1" applyBorder="1" applyAlignment="1">
      <alignment horizontal="center" vertical="top" wrapText="1"/>
    </xf>
    <xf numFmtId="166" fontId="4" fillId="0" borderId="30" xfId="0" applyNumberFormat="1" applyFont="1" applyFill="1" applyBorder="1" applyAlignment="1">
      <alignment horizontal="center" vertical="top"/>
    </xf>
    <xf numFmtId="166" fontId="4" fillId="0" borderId="32" xfId="0" applyNumberFormat="1" applyFont="1" applyFill="1" applyBorder="1" applyAlignment="1">
      <alignment horizontal="center" vertical="top"/>
    </xf>
    <xf numFmtId="166" fontId="4" fillId="0" borderId="95" xfId="0" applyNumberFormat="1" applyFont="1" applyBorder="1" applyAlignment="1">
      <alignment horizontal="center" vertical="top"/>
    </xf>
    <xf numFmtId="164" fontId="6" fillId="0" borderId="96" xfId="0" applyNumberFormat="1" applyFont="1" applyFill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166" fontId="6" fillId="0" borderId="29" xfId="0" applyNumberFormat="1" applyFont="1" applyFill="1" applyBorder="1" applyAlignment="1" applyProtection="1">
      <alignment horizontal="center" vertical="top"/>
      <protection/>
    </xf>
    <xf numFmtId="166" fontId="6" fillId="0" borderId="31" xfId="0" applyNumberFormat="1" applyFont="1" applyFill="1" applyBorder="1" applyAlignment="1" applyProtection="1">
      <alignment horizontal="center" vertical="top"/>
      <protection/>
    </xf>
    <xf numFmtId="166" fontId="6" fillId="0" borderId="33" xfId="0" applyNumberFormat="1" applyFont="1" applyFill="1" applyBorder="1" applyAlignment="1" applyProtection="1">
      <alignment horizontal="center" vertical="top"/>
      <protection/>
    </xf>
    <xf numFmtId="166" fontId="6" fillId="0" borderId="86" xfId="0" applyNumberFormat="1" applyFont="1" applyFill="1" applyBorder="1" applyAlignment="1" applyProtection="1">
      <alignment horizontal="center" vertical="top"/>
      <protection/>
    </xf>
    <xf numFmtId="0" fontId="6" fillId="0" borderId="25" xfId="0" applyFont="1" applyFill="1" applyBorder="1" applyAlignment="1" applyProtection="1">
      <alignment horizontal="left" vertical="top" wrapText="1"/>
      <protection/>
    </xf>
    <xf numFmtId="0" fontId="4" fillId="0" borderId="30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95" xfId="0" applyFont="1" applyBorder="1" applyAlignment="1">
      <alignment horizontal="left" vertical="top"/>
    </xf>
    <xf numFmtId="164" fontId="6" fillId="0" borderId="97" xfId="0" applyNumberFormat="1" applyFont="1" applyFill="1" applyBorder="1" applyAlignment="1" applyProtection="1">
      <alignment horizontal="center" vertical="top"/>
      <protection/>
    </xf>
    <xf numFmtId="0" fontId="6" fillId="0" borderId="30" xfId="0" applyFont="1" applyFill="1" applyBorder="1" applyAlignment="1" applyProtection="1">
      <alignment horizontal="left" vertical="top" wrapText="1"/>
      <protection/>
    </xf>
    <xf numFmtId="0" fontId="6" fillId="0" borderId="32" xfId="0" applyFont="1" applyFill="1" applyBorder="1" applyAlignment="1" applyProtection="1">
      <alignment horizontal="left" vertical="top" wrapText="1"/>
      <protection/>
    </xf>
    <xf numFmtId="0" fontId="6" fillId="0" borderId="30" xfId="0" applyFont="1" applyFill="1" applyBorder="1" applyAlignment="1" applyProtection="1">
      <alignment horizontal="left" vertical="top"/>
      <protection/>
    </xf>
    <xf numFmtId="0" fontId="11" fillId="0" borderId="52" xfId="0" applyFont="1" applyFill="1" applyBorder="1" applyAlignment="1" applyProtection="1">
      <alignment horizontal="center" vertical="top"/>
      <protection/>
    </xf>
    <xf numFmtId="0" fontId="11" fillId="0" borderId="53" xfId="0" applyFont="1" applyFill="1" applyBorder="1" applyAlignment="1" applyProtection="1">
      <alignment horizontal="center" vertical="top"/>
      <protection/>
    </xf>
    <xf numFmtId="164" fontId="6" fillId="22" borderId="87" xfId="0" applyNumberFormat="1" applyFont="1" applyFill="1" applyBorder="1" applyAlignment="1" applyProtection="1">
      <alignment horizontal="center" vertical="top"/>
      <protection/>
    </xf>
    <xf numFmtId="0" fontId="11" fillId="0" borderId="98" xfId="0" applyFont="1" applyFill="1" applyBorder="1" applyAlignment="1" applyProtection="1">
      <alignment horizontal="center" vertical="top"/>
      <protection/>
    </xf>
    <xf numFmtId="164" fontId="6" fillId="22" borderId="90" xfId="0" applyNumberFormat="1" applyFont="1" applyFill="1" applyBorder="1" applyAlignment="1" applyProtection="1">
      <alignment horizontal="center" vertical="top"/>
      <protection/>
    </xf>
    <xf numFmtId="9" fontId="4" fillId="22" borderId="27" xfId="0" applyNumberFormat="1" applyFont="1" applyFill="1" applyBorder="1" applyAlignment="1" applyProtection="1">
      <alignment vertical="top"/>
      <protection/>
    </xf>
    <xf numFmtId="0" fontId="11" fillId="0" borderId="99" xfId="0" applyFont="1" applyFill="1" applyBorder="1" applyAlignment="1" applyProtection="1">
      <alignment horizontal="center" vertical="top"/>
      <protection/>
    </xf>
    <xf numFmtId="166" fontId="6" fillId="0" borderId="52" xfId="0" applyNumberFormat="1" applyFont="1" applyFill="1" applyBorder="1" applyAlignment="1" applyProtection="1">
      <alignment horizontal="center" vertical="top"/>
      <protection/>
    </xf>
    <xf numFmtId="166" fontId="6" fillId="0" borderId="53" xfId="0" applyNumberFormat="1" applyFont="1" applyFill="1" applyBorder="1" applyAlignment="1" applyProtection="1">
      <alignment horizontal="center" vertical="top"/>
      <protection/>
    </xf>
    <xf numFmtId="0" fontId="6" fillId="0" borderId="100" xfId="0" applyFont="1" applyFill="1" applyBorder="1" applyAlignment="1" applyProtection="1">
      <alignment horizontal="center" vertical="top"/>
      <protection/>
    </xf>
    <xf numFmtId="0" fontId="6" fillId="0" borderId="28" xfId="0" applyFont="1" applyFill="1" applyBorder="1" applyAlignment="1" applyProtection="1">
      <alignment horizontal="center" vertical="top"/>
      <protection/>
    </xf>
    <xf numFmtId="0" fontId="11" fillId="0" borderId="101" xfId="0" applyFont="1" applyFill="1" applyBorder="1" applyAlignment="1" applyProtection="1">
      <alignment horizontal="center" vertical="top"/>
      <protection/>
    </xf>
    <xf numFmtId="0" fontId="11" fillId="0" borderId="83" xfId="0" applyFont="1" applyFill="1" applyBorder="1" applyAlignment="1" applyProtection="1">
      <alignment horizontal="center" vertical="top"/>
      <protection/>
    </xf>
    <xf numFmtId="0" fontId="11" fillId="0" borderId="84" xfId="0" applyFont="1" applyFill="1" applyBorder="1" applyAlignment="1" applyProtection="1">
      <alignment horizontal="center" vertical="top"/>
      <protection/>
    </xf>
    <xf numFmtId="0" fontId="6" fillId="0" borderId="102" xfId="0" applyFont="1" applyFill="1" applyBorder="1" applyAlignment="1" applyProtection="1">
      <alignment horizontal="center" vertical="top"/>
      <protection/>
    </xf>
    <xf numFmtId="0" fontId="6" fillId="0" borderId="103" xfId="0" applyFont="1" applyFill="1" applyBorder="1" applyAlignment="1" applyProtection="1">
      <alignment horizontal="center" vertical="top"/>
      <protection/>
    </xf>
    <xf numFmtId="1" fontId="6" fillId="0" borderId="50" xfId="0" applyNumberFormat="1" applyFont="1" applyFill="1" applyBorder="1" applyAlignment="1" applyProtection="1">
      <alignment horizontal="center" vertical="top"/>
      <protection/>
    </xf>
    <xf numFmtId="0" fontId="11" fillId="0" borderId="104" xfId="0" applyFont="1" applyFill="1" applyBorder="1" applyAlignment="1" applyProtection="1">
      <alignment horizontal="center" vertical="top"/>
      <protection/>
    </xf>
    <xf numFmtId="0" fontId="11" fillId="0" borderId="105" xfId="0" applyFont="1" applyFill="1" applyBorder="1" applyAlignment="1" applyProtection="1">
      <alignment horizontal="center" vertical="top"/>
      <protection/>
    </xf>
    <xf numFmtId="0" fontId="6" fillId="0" borderId="36" xfId="0" applyFont="1" applyFill="1" applyBorder="1" applyAlignment="1" applyProtection="1">
      <alignment horizontal="left" vertical="top" wrapText="1"/>
      <protection/>
    </xf>
    <xf numFmtId="0" fontId="11" fillId="0" borderId="106" xfId="0" applyFont="1" applyFill="1" applyBorder="1" applyAlignment="1" applyProtection="1">
      <alignment horizontal="center" vertical="top"/>
      <protection/>
    </xf>
    <xf numFmtId="0" fontId="11" fillId="0" borderId="107" xfId="0" applyFont="1" applyFill="1" applyBorder="1" applyAlignment="1" applyProtection="1">
      <alignment horizontal="center" vertical="top"/>
      <protection/>
    </xf>
    <xf numFmtId="0" fontId="6" fillId="0" borderId="57" xfId="0" applyFont="1" applyFill="1" applyBorder="1" applyAlignment="1" applyProtection="1">
      <alignment horizontal="center" vertical="top"/>
      <protection/>
    </xf>
    <xf numFmtId="0" fontId="11" fillId="22" borderId="52" xfId="0" applyFont="1" applyFill="1" applyBorder="1" applyAlignment="1" applyProtection="1">
      <alignment horizontal="center" vertical="top"/>
      <protection/>
    </xf>
    <xf numFmtId="0" fontId="11" fillId="22" borderId="53" xfId="0" applyFont="1" applyFill="1" applyBorder="1" applyAlignment="1" applyProtection="1">
      <alignment horizontal="center" vertical="top"/>
      <protection/>
    </xf>
    <xf numFmtId="9" fontId="4" fillId="0" borderId="108" xfId="0" applyNumberFormat="1" applyFont="1" applyFill="1" applyBorder="1" applyAlignment="1" applyProtection="1">
      <alignment vertical="top"/>
      <protection/>
    </xf>
    <xf numFmtId="0" fontId="6" fillId="0" borderId="108" xfId="0" applyFont="1" applyFill="1" applyBorder="1" applyAlignment="1" applyProtection="1">
      <alignment horizontal="center" vertical="top"/>
      <protection locked="0"/>
    </xf>
    <xf numFmtId="1" fontId="6" fillId="22" borderId="109" xfId="0" applyNumberFormat="1" applyFont="1" applyFill="1" applyBorder="1" applyAlignment="1" applyProtection="1">
      <alignment horizontal="center" vertical="center" wrapText="1"/>
      <protection/>
    </xf>
    <xf numFmtId="1" fontId="6" fillId="0" borderId="110" xfId="0" applyNumberFormat="1" applyFont="1" applyFill="1" applyBorder="1" applyAlignment="1" applyProtection="1">
      <alignment horizontal="center" vertical="top"/>
      <protection/>
    </xf>
    <xf numFmtId="1" fontId="6" fillId="0" borderId="111" xfId="0" applyNumberFormat="1" applyFont="1" applyFill="1" applyBorder="1" applyAlignment="1" applyProtection="1">
      <alignment horizontal="center" vertical="top"/>
      <protection/>
    </xf>
    <xf numFmtId="0" fontId="5" fillId="0" borderId="112" xfId="0" applyFont="1" applyFill="1" applyBorder="1" applyAlignment="1" applyProtection="1">
      <alignment horizontal="center" vertical="top" wrapText="1"/>
      <protection/>
    </xf>
    <xf numFmtId="1" fontId="6" fillId="0" borderId="113" xfId="0" applyNumberFormat="1" applyFont="1" applyFill="1" applyBorder="1" applyAlignment="1" applyProtection="1">
      <alignment horizontal="center" vertical="top"/>
      <protection/>
    </xf>
    <xf numFmtId="0" fontId="6" fillId="0" borderId="78" xfId="0" applyFont="1" applyFill="1" applyBorder="1" applyAlignment="1" applyProtection="1">
      <alignment horizontal="center" vertical="top"/>
      <protection/>
    </xf>
    <xf numFmtId="0" fontId="6" fillId="0" borderId="111" xfId="0" applyFont="1" applyFill="1" applyBorder="1" applyAlignment="1" applyProtection="1">
      <alignment horizontal="center" vertical="top"/>
      <protection/>
    </xf>
    <xf numFmtId="0" fontId="6" fillId="0" borderId="114" xfId="0" applyFont="1" applyFill="1" applyBorder="1" applyAlignment="1" applyProtection="1">
      <alignment horizontal="center" vertical="top"/>
      <protection/>
    </xf>
    <xf numFmtId="0" fontId="6" fillId="0" borderId="115" xfId="0" applyFont="1" applyFill="1" applyBorder="1" applyAlignment="1" applyProtection="1">
      <alignment horizontal="center" vertical="top"/>
      <protection/>
    </xf>
    <xf numFmtId="0" fontId="6" fillId="0" borderId="116" xfId="0" applyFont="1" applyFill="1" applyBorder="1" applyAlignment="1" applyProtection="1">
      <alignment horizontal="center" vertical="top"/>
      <protection/>
    </xf>
    <xf numFmtId="0" fontId="6" fillId="0" borderId="117" xfId="0" applyFont="1" applyFill="1" applyBorder="1" applyAlignment="1" applyProtection="1">
      <alignment horizontal="center" vertical="top"/>
      <protection/>
    </xf>
    <xf numFmtId="0" fontId="9" fillId="0" borderId="52" xfId="0" applyFont="1" applyFill="1" applyBorder="1" applyAlignment="1" applyProtection="1">
      <alignment horizontal="center" vertical="top"/>
      <protection locked="0"/>
    </xf>
    <xf numFmtId="0" fontId="6" fillId="0" borderId="118" xfId="0" applyFont="1" applyFill="1" applyBorder="1" applyAlignment="1" applyProtection="1">
      <alignment horizontal="center" vertical="top"/>
      <protection/>
    </xf>
    <xf numFmtId="164" fontId="6" fillId="22" borderId="28" xfId="0" applyNumberFormat="1" applyFont="1" applyFill="1" applyBorder="1" applyAlignment="1" applyProtection="1">
      <alignment horizontal="center" vertical="top"/>
      <protection/>
    </xf>
    <xf numFmtId="1" fontId="11" fillId="22" borderId="52" xfId="0" applyNumberFormat="1" applyFont="1" applyFill="1" applyBorder="1" applyAlignment="1" applyProtection="1">
      <alignment horizontal="center" vertical="top"/>
      <protection/>
    </xf>
    <xf numFmtId="1" fontId="12" fillId="22" borderId="53" xfId="0" applyNumberFormat="1" applyFont="1" applyFill="1" applyBorder="1" applyAlignment="1">
      <alignment horizontal="center" vertical="top"/>
    </xf>
    <xf numFmtId="1" fontId="6" fillId="22" borderId="119" xfId="0" applyNumberFormat="1" applyFont="1" applyFill="1" applyBorder="1" applyAlignment="1" applyProtection="1">
      <alignment horizontal="center" vertical="top"/>
      <protection/>
    </xf>
    <xf numFmtId="0" fontId="6" fillId="22" borderId="81" xfId="0" applyFont="1" applyFill="1" applyBorder="1" applyAlignment="1" applyProtection="1">
      <alignment horizontal="center" vertical="top"/>
      <protection/>
    </xf>
    <xf numFmtId="0" fontId="11" fillId="22" borderId="83" xfId="0" applyFont="1" applyFill="1" applyBorder="1" applyAlignment="1" applyProtection="1">
      <alignment horizontal="center" vertical="top"/>
      <protection/>
    </xf>
    <xf numFmtId="0" fontId="11" fillId="22" borderId="84" xfId="0" applyFont="1" applyFill="1" applyBorder="1" applyAlignment="1" applyProtection="1">
      <alignment horizontal="center" vertical="top"/>
      <protection/>
    </xf>
    <xf numFmtId="0" fontId="5" fillId="22" borderId="66" xfId="0" applyFont="1" applyFill="1" applyBorder="1" applyAlignment="1" applyProtection="1">
      <alignment horizontal="right" vertical="top" wrapText="1"/>
      <protection/>
    </xf>
    <xf numFmtId="0" fontId="11" fillId="22" borderId="33" xfId="0" applyFont="1" applyFill="1" applyBorder="1" applyAlignment="1" applyProtection="1">
      <alignment horizontal="center" vertical="top"/>
      <protection/>
    </xf>
    <xf numFmtId="166" fontId="4" fillId="22" borderId="32" xfId="0" applyNumberFormat="1" applyFont="1" applyFill="1" applyBorder="1" applyAlignment="1">
      <alignment horizontal="center" vertical="top"/>
    </xf>
    <xf numFmtId="0" fontId="11" fillId="22" borderId="98" xfId="0" applyFont="1" applyFill="1" applyBorder="1" applyAlignment="1" applyProtection="1">
      <alignment horizontal="center" vertical="top"/>
      <protection/>
    </xf>
    <xf numFmtId="0" fontId="8" fillId="22" borderId="68" xfId="0" applyFont="1" applyFill="1" applyBorder="1" applyAlignment="1" applyProtection="1">
      <alignment horizontal="left" vertical="top" wrapText="1"/>
      <protection/>
    </xf>
    <xf numFmtId="0" fontId="11" fillId="22" borderId="105" xfId="0" applyFont="1" applyFill="1" applyBorder="1" applyAlignment="1" applyProtection="1">
      <alignment horizontal="center" vertical="top"/>
      <protection/>
    </xf>
    <xf numFmtId="0" fontId="6" fillId="0" borderId="120" xfId="0" applyFont="1" applyFill="1" applyBorder="1" applyAlignment="1" applyProtection="1">
      <alignment horizontal="center" vertical="top"/>
      <protection/>
    </xf>
    <xf numFmtId="0" fontId="6" fillId="0" borderId="121" xfId="0" applyFont="1" applyFill="1" applyBorder="1" applyAlignment="1" applyProtection="1">
      <alignment horizontal="center" vertical="top"/>
      <protection/>
    </xf>
    <xf numFmtId="166" fontId="6" fillId="0" borderId="122" xfId="0" applyNumberFormat="1" applyFont="1" applyFill="1" applyBorder="1" applyAlignment="1" applyProtection="1">
      <alignment horizontal="center" vertical="top"/>
      <protection/>
    </xf>
    <xf numFmtId="0" fontId="6" fillId="0" borderId="123" xfId="0" applyFont="1" applyFill="1" applyBorder="1" applyAlignment="1" applyProtection="1">
      <alignment horizontal="center" vertical="top"/>
      <protection/>
    </xf>
    <xf numFmtId="0" fontId="11" fillId="22" borderId="124" xfId="0" applyFont="1" applyFill="1" applyBorder="1" applyAlignment="1" applyProtection="1">
      <alignment horizontal="center" vertical="top"/>
      <protection/>
    </xf>
    <xf numFmtId="0" fontId="8" fillId="22" borderId="65" xfId="0" applyFont="1" applyFill="1" applyBorder="1" applyAlignment="1" applyProtection="1">
      <alignment horizontal="left" vertical="top" wrapText="1"/>
      <protection/>
    </xf>
    <xf numFmtId="0" fontId="11" fillId="0" borderId="125" xfId="0" applyFont="1" applyFill="1" applyBorder="1" applyAlignment="1" applyProtection="1">
      <alignment horizontal="center" vertical="top"/>
      <protection/>
    </xf>
    <xf numFmtId="0" fontId="11" fillId="0" borderId="126" xfId="0" applyFont="1" applyFill="1" applyBorder="1" applyAlignment="1" applyProtection="1">
      <alignment horizontal="center" vertical="top"/>
      <protection/>
    </xf>
    <xf numFmtId="0" fontId="11" fillId="0" borderId="127" xfId="0" applyFont="1" applyFill="1" applyBorder="1" applyAlignment="1" applyProtection="1">
      <alignment horizontal="center" vertical="top"/>
      <protection/>
    </xf>
    <xf numFmtId="166" fontId="6" fillId="0" borderId="127" xfId="0" applyNumberFormat="1" applyFont="1" applyFill="1" applyBorder="1" applyAlignment="1" applyProtection="1">
      <alignment horizontal="center" vertical="top"/>
      <protection/>
    </xf>
    <xf numFmtId="0" fontId="6" fillId="0" borderId="128" xfId="0" applyFont="1" applyFill="1" applyBorder="1" applyAlignment="1" applyProtection="1">
      <alignment horizontal="center" vertical="top"/>
      <protection locked="0"/>
    </xf>
    <xf numFmtId="164" fontId="4" fillId="0" borderId="125" xfId="0" applyNumberFormat="1" applyFont="1" applyFill="1" applyBorder="1" applyAlignment="1" applyProtection="1">
      <alignment vertical="top"/>
      <protection/>
    </xf>
    <xf numFmtId="1" fontId="4" fillId="0" borderId="127" xfId="0" applyNumberFormat="1" applyFont="1" applyFill="1" applyBorder="1" applyAlignment="1" applyProtection="1">
      <alignment vertical="top"/>
      <protection/>
    </xf>
    <xf numFmtId="9" fontId="4" fillId="0" borderId="128" xfId="0" applyNumberFormat="1" applyFont="1" applyFill="1" applyBorder="1" applyAlignment="1" applyProtection="1">
      <alignment vertical="top"/>
      <protection/>
    </xf>
    <xf numFmtId="0" fontId="5" fillId="0" borderId="129" xfId="0" applyFont="1" applyFill="1" applyBorder="1" applyAlignment="1" applyProtection="1">
      <alignment horizontal="right" vertical="top" wrapText="1"/>
      <protection/>
    </xf>
    <xf numFmtId="0" fontId="6" fillId="0" borderId="52" xfId="0" applyFont="1" applyFill="1" applyBorder="1" applyAlignment="1" applyProtection="1">
      <alignment horizontal="center" vertical="top"/>
      <protection/>
    </xf>
    <xf numFmtId="0" fontId="6" fillId="0" borderId="31" xfId="0" applyFont="1" applyFill="1" applyBorder="1" applyAlignment="1" applyProtection="1">
      <alignment horizontal="center" vertical="top"/>
      <protection/>
    </xf>
    <xf numFmtId="0" fontId="11" fillId="0" borderId="130" xfId="0" applyFont="1" applyFill="1" applyBorder="1" applyAlignment="1" applyProtection="1">
      <alignment horizontal="center" vertical="top"/>
      <protection/>
    </xf>
    <xf numFmtId="0" fontId="11" fillId="0" borderId="131" xfId="0" applyFont="1" applyFill="1" applyBorder="1" applyAlignment="1" applyProtection="1">
      <alignment horizontal="center" vertical="top"/>
      <protection/>
    </xf>
    <xf numFmtId="166" fontId="6" fillId="0" borderId="81" xfId="0" applyNumberFormat="1" applyFont="1" applyFill="1" applyBorder="1" applyAlignment="1" applyProtection="1">
      <alignment horizontal="center" vertical="top"/>
      <protection/>
    </xf>
    <xf numFmtId="0" fontId="6" fillId="0" borderId="83" xfId="0" applyFont="1" applyFill="1" applyBorder="1" applyAlignment="1" applyProtection="1">
      <alignment horizontal="center" vertical="top"/>
      <protection/>
    </xf>
    <xf numFmtId="0" fontId="6" fillId="0" borderId="122" xfId="0" applyFont="1" applyFill="1" applyBorder="1" applyAlignment="1" applyProtection="1">
      <alignment horizontal="center" vertical="top"/>
      <protection/>
    </xf>
    <xf numFmtId="0" fontId="5" fillId="22" borderId="129" xfId="0" applyFont="1" applyFill="1" applyBorder="1" applyAlignment="1" applyProtection="1">
      <alignment horizontal="right" vertical="top" wrapText="1"/>
      <protection/>
    </xf>
    <xf numFmtId="0" fontId="8" fillId="0" borderId="82" xfId="0" applyFont="1" applyFill="1" applyBorder="1" applyAlignment="1" applyProtection="1">
      <alignment horizontal="left" vertical="top" wrapText="1"/>
      <protection/>
    </xf>
    <xf numFmtId="0" fontId="6" fillId="0" borderId="94" xfId="0" applyFont="1" applyFill="1" applyBorder="1" applyAlignment="1" applyProtection="1" quotePrefix="1">
      <alignment horizontal="center" vertical="top"/>
      <protection/>
    </xf>
    <xf numFmtId="0" fontId="6" fillId="0" borderId="113" xfId="0" applyFont="1" applyFill="1" applyBorder="1" applyAlignment="1" applyProtection="1">
      <alignment horizontal="center" vertical="top"/>
      <protection/>
    </xf>
    <xf numFmtId="0" fontId="6" fillId="0" borderId="33" xfId="0" applyFont="1" applyFill="1" applyBorder="1" applyAlignment="1" applyProtection="1">
      <alignment horizontal="center" vertical="top"/>
      <protection/>
    </xf>
    <xf numFmtId="0" fontId="6" fillId="0" borderId="132" xfId="0" applyFont="1" applyFill="1" applyBorder="1" applyAlignment="1" applyProtection="1">
      <alignment horizontal="center" vertical="top"/>
      <protection/>
    </xf>
    <xf numFmtId="0" fontId="6" fillId="0" borderId="27" xfId="0" applyFont="1" applyFill="1" applyBorder="1" applyAlignment="1" applyProtection="1" quotePrefix="1">
      <alignment horizontal="center" vertical="top" wrapText="1"/>
      <protection/>
    </xf>
    <xf numFmtId="0" fontId="6" fillId="0" borderId="133" xfId="0" applyFont="1" applyFill="1" applyBorder="1" applyAlignment="1" applyProtection="1" quotePrefix="1">
      <alignment horizontal="center" vertical="top" wrapText="1"/>
      <protection/>
    </xf>
    <xf numFmtId="0" fontId="9" fillId="0" borderId="53" xfId="0" applyFont="1" applyFill="1" applyBorder="1" applyAlignment="1" applyProtection="1">
      <alignment horizontal="center" vertical="top"/>
      <protection locked="0"/>
    </xf>
    <xf numFmtId="0" fontId="6" fillId="0" borderId="134" xfId="0" applyFont="1" applyFill="1" applyBorder="1" applyAlignment="1" applyProtection="1">
      <alignment horizontal="center" vertical="top"/>
      <protection/>
    </xf>
    <xf numFmtId="164" fontId="6" fillId="22" borderId="135" xfId="0" applyNumberFormat="1" applyFont="1" applyFill="1" applyBorder="1" applyAlignment="1" applyProtection="1">
      <alignment horizontal="center" vertical="top"/>
      <protection/>
    </xf>
    <xf numFmtId="0" fontId="11" fillId="22" borderId="130" xfId="0" applyFont="1" applyFill="1" applyBorder="1" applyAlignment="1" applyProtection="1">
      <alignment horizontal="center" vertical="top"/>
      <protection/>
    </xf>
    <xf numFmtId="0" fontId="6" fillId="0" borderId="136" xfId="0" applyFont="1" applyFill="1" applyBorder="1" applyAlignment="1" applyProtection="1" quotePrefix="1">
      <alignment horizontal="center" vertical="top" wrapText="1"/>
      <protection/>
    </xf>
    <xf numFmtId="0" fontId="11" fillId="0" borderId="137" xfId="0" applyFont="1" applyFill="1" applyBorder="1" applyAlignment="1" applyProtection="1">
      <alignment horizontal="center" vertical="top"/>
      <protection/>
    </xf>
    <xf numFmtId="0" fontId="11" fillId="0" borderId="138" xfId="0" applyFont="1" applyFill="1" applyBorder="1" applyAlignment="1" applyProtection="1">
      <alignment horizontal="center" vertical="top"/>
      <protection/>
    </xf>
    <xf numFmtId="0" fontId="6" fillId="0" borderId="30" xfId="0" applyFont="1" applyFill="1" applyBorder="1" applyAlignment="1" applyProtection="1" quotePrefix="1">
      <alignment horizontal="center" vertical="top" wrapText="1"/>
      <protection/>
    </xf>
    <xf numFmtId="0" fontId="6" fillId="0" borderId="32" xfId="0" applyFont="1" applyFill="1" applyBorder="1" applyAlignment="1" applyProtection="1" quotePrefix="1">
      <alignment horizontal="center" vertical="top" wrapText="1"/>
      <protection/>
    </xf>
    <xf numFmtId="0" fontId="6" fillId="0" borderId="139" xfId="0" applyFont="1" applyFill="1" applyBorder="1" applyAlignment="1" applyProtection="1" quotePrefix="1">
      <alignment horizontal="center" vertical="top" wrapText="1"/>
      <protection/>
    </xf>
    <xf numFmtId="164" fontId="11" fillId="0" borderId="52" xfId="0" applyNumberFormat="1" applyFont="1" applyFill="1" applyBorder="1" applyAlignment="1" applyProtection="1">
      <alignment horizontal="center" vertical="top"/>
      <protection/>
    </xf>
    <xf numFmtId="0" fontId="9" fillId="0" borderId="125" xfId="0" applyFont="1" applyFill="1" applyBorder="1" applyAlignment="1" applyProtection="1">
      <alignment horizontal="center" vertical="top"/>
      <protection locked="0"/>
    </xf>
    <xf numFmtId="0" fontId="6" fillId="0" borderId="127" xfId="0" applyFont="1" applyFill="1" applyBorder="1" applyAlignment="1" applyProtection="1">
      <alignment horizontal="center" vertical="top"/>
      <protection/>
    </xf>
    <xf numFmtId="0" fontId="6" fillId="0" borderId="140" xfId="0" applyFont="1" applyFill="1" applyBorder="1" applyAlignment="1" applyProtection="1" quotePrefix="1">
      <alignment horizontal="center" vertical="top" wrapText="1"/>
      <protection/>
    </xf>
    <xf numFmtId="164" fontId="11" fillId="0" borderId="53" xfId="0" applyNumberFormat="1" applyFont="1" applyFill="1" applyBorder="1" applyAlignment="1" applyProtection="1">
      <alignment horizontal="center" vertical="top"/>
      <protection/>
    </xf>
    <xf numFmtId="0" fontId="6" fillId="0" borderId="141" xfId="0" applyFont="1" applyFill="1" applyBorder="1" applyAlignment="1" applyProtection="1" quotePrefix="1">
      <alignment horizontal="center" vertical="top" wrapText="1"/>
      <protection/>
    </xf>
    <xf numFmtId="0" fontId="6" fillId="0" borderId="142" xfId="0" applyFont="1" applyFill="1" applyBorder="1" applyAlignment="1" applyProtection="1" quotePrefix="1">
      <alignment horizontal="center" vertical="top" wrapText="1"/>
      <protection/>
    </xf>
    <xf numFmtId="0" fontId="6" fillId="0" borderId="139" xfId="0" applyFont="1" applyFill="1" applyBorder="1" applyAlignment="1" applyProtection="1" quotePrefix="1">
      <alignment horizontal="center" vertical="top"/>
      <protection/>
    </xf>
    <xf numFmtId="0" fontId="5" fillId="0" borderId="105" xfId="0" applyFont="1" applyFill="1" applyBorder="1" applyAlignment="1" applyProtection="1">
      <alignment horizontal="right" vertical="top" wrapText="1"/>
      <protection/>
    </xf>
    <xf numFmtId="0" fontId="9" fillId="0" borderId="98" xfId="0" applyFont="1" applyFill="1" applyBorder="1" applyAlignment="1" applyProtection="1">
      <alignment horizontal="center" vertical="top"/>
      <protection locked="0"/>
    </xf>
    <xf numFmtId="0" fontId="6" fillId="0" borderId="51" xfId="0" applyFont="1" applyFill="1" applyBorder="1" applyAlignment="1" applyProtection="1">
      <alignment horizontal="center" vertical="top"/>
      <protection/>
    </xf>
    <xf numFmtId="0" fontId="6" fillId="0" borderId="143" xfId="0" applyFont="1" applyFill="1" applyBorder="1" applyAlignment="1" applyProtection="1" quotePrefix="1">
      <alignment horizontal="center" vertical="top" wrapText="1"/>
      <protection/>
    </xf>
    <xf numFmtId="0" fontId="8" fillId="22" borderId="81" xfId="0" applyFont="1" applyFill="1" applyBorder="1" applyAlignment="1" applyProtection="1">
      <alignment horizontal="left" vertical="top" wrapText="1"/>
      <protection/>
    </xf>
    <xf numFmtId="0" fontId="6" fillId="0" borderId="144" xfId="0" applyFont="1" applyFill="1" applyBorder="1" applyAlignment="1" applyProtection="1">
      <alignment horizontal="center" vertical="top"/>
      <protection/>
    </xf>
    <xf numFmtId="0" fontId="8" fillId="0" borderId="145" xfId="0" applyFont="1" applyFill="1" applyBorder="1" applyAlignment="1" applyProtection="1">
      <alignment horizontal="left" vertical="top" wrapText="1"/>
      <protection/>
    </xf>
    <xf numFmtId="0" fontId="6" fillId="0" borderId="146" xfId="0" applyFont="1" applyFill="1" applyBorder="1" applyAlignment="1" applyProtection="1">
      <alignment horizontal="center" vertical="top"/>
      <protection/>
    </xf>
    <xf numFmtId="0" fontId="6" fillId="0" borderId="147" xfId="0" applyFont="1" applyFill="1" applyBorder="1" applyAlignment="1" applyProtection="1">
      <alignment horizontal="center" vertical="top"/>
      <protection/>
    </xf>
    <xf numFmtId="0" fontId="6" fillId="0" borderId="148" xfId="0" applyFont="1" applyFill="1" applyBorder="1" applyAlignment="1" applyProtection="1">
      <alignment horizontal="center" vertical="top"/>
      <protection/>
    </xf>
    <xf numFmtId="0" fontId="5" fillId="0" borderId="149" xfId="0" applyFont="1" applyFill="1" applyBorder="1" applyAlignment="1" applyProtection="1">
      <alignment horizontal="right" vertical="top" wrapText="1"/>
      <protection/>
    </xf>
    <xf numFmtId="166" fontId="4" fillId="0" borderId="128" xfId="0" applyNumberFormat="1" applyFont="1" applyFill="1" applyBorder="1" applyAlignment="1">
      <alignment horizontal="center" vertical="top"/>
    </xf>
    <xf numFmtId="0" fontId="11" fillId="0" borderId="121" xfId="0" applyFont="1" applyFill="1" applyBorder="1" applyAlignment="1" applyProtection="1">
      <alignment horizontal="center" vertical="top"/>
      <protection/>
    </xf>
    <xf numFmtId="0" fontId="6" fillId="0" borderId="150" xfId="0" applyFont="1" applyFill="1" applyBorder="1" applyAlignment="1" applyProtection="1">
      <alignment horizontal="center" vertical="top" wrapText="1"/>
      <protection/>
    </xf>
    <xf numFmtId="0" fontId="6" fillId="0" borderId="91" xfId="0" applyFont="1" applyFill="1" applyBorder="1" applyAlignment="1" applyProtection="1">
      <alignment horizontal="center" vertical="top" wrapText="1"/>
      <protection/>
    </xf>
    <xf numFmtId="164" fontId="6" fillId="15" borderId="16" xfId="0" applyNumberFormat="1" applyFont="1" applyFill="1" applyBorder="1" applyAlignment="1" applyProtection="1">
      <alignment horizontal="center" vertical="top"/>
      <protection/>
    </xf>
    <xf numFmtId="164" fontId="6" fillId="15" borderId="21" xfId="0" applyNumberFormat="1" applyFont="1" applyFill="1" applyBorder="1" applyAlignment="1" applyProtection="1">
      <alignment horizontal="center" vertical="top"/>
      <protection/>
    </xf>
    <xf numFmtId="164" fontId="6" fillId="15" borderId="23" xfId="0" applyNumberFormat="1" applyFont="1" applyFill="1" applyBorder="1" applyAlignment="1" applyProtection="1">
      <alignment horizontal="center" vertical="top"/>
      <protection/>
    </xf>
    <xf numFmtId="164" fontId="6" fillId="15" borderId="28" xfId="0" applyNumberFormat="1" applyFont="1" applyFill="1" applyBorder="1" applyAlignment="1" applyProtection="1">
      <alignment horizontal="center" vertical="top"/>
      <protection/>
    </xf>
    <xf numFmtId="1" fontId="11" fillId="15" borderId="52" xfId="0" applyNumberFormat="1" applyFont="1" applyFill="1" applyBorder="1" applyAlignment="1" applyProtection="1">
      <alignment horizontal="center" vertical="top"/>
      <protection/>
    </xf>
    <xf numFmtId="1" fontId="12" fillId="15" borderId="53" xfId="0" applyNumberFormat="1" applyFont="1" applyFill="1" applyBorder="1" applyAlignment="1">
      <alignment horizontal="center" vertical="top"/>
    </xf>
    <xf numFmtId="164" fontId="6" fillId="15" borderId="34" xfId="0" applyNumberFormat="1" applyFont="1" applyFill="1" applyBorder="1" applyAlignment="1" applyProtection="1">
      <alignment horizontal="center" vertical="top"/>
      <protection/>
    </xf>
    <xf numFmtId="164" fontId="6" fillId="15" borderId="41" xfId="0" applyNumberFormat="1" applyFont="1" applyFill="1" applyBorder="1" applyAlignment="1" applyProtection="1">
      <alignment horizontal="center" vertical="top"/>
      <protection/>
    </xf>
    <xf numFmtId="164" fontId="6" fillId="15" borderId="10" xfId="0" applyNumberFormat="1" applyFont="1" applyFill="1" applyBorder="1" applyAlignment="1" applyProtection="1">
      <alignment horizontal="center" vertical="top"/>
      <protection/>
    </xf>
    <xf numFmtId="164" fontId="6" fillId="15" borderId="90" xfId="0" applyNumberFormat="1" applyFont="1" applyFill="1" applyBorder="1" applyAlignment="1" applyProtection="1">
      <alignment horizontal="center" vertical="top"/>
      <protection/>
    </xf>
    <xf numFmtId="1" fontId="11" fillId="15" borderId="93" xfId="0" applyNumberFormat="1" applyFont="1" applyFill="1" applyBorder="1" applyAlignment="1" applyProtection="1">
      <alignment horizontal="center" vertical="top"/>
      <protection/>
    </xf>
    <xf numFmtId="164" fontId="6" fillId="15" borderId="87" xfId="0" applyNumberFormat="1" applyFont="1" applyFill="1" applyBorder="1" applyAlignment="1" applyProtection="1">
      <alignment horizontal="center" vertical="top"/>
      <protection/>
    </xf>
    <xf numFmtId="0" fontId="11" fillId="15" borderId="52" xfId="0" applyFont="1" applyFill="1" applyBorder="1" applyAlignment="1" applyProtection="1">
      <alignment horizontal="center" vertical="top"/>
      <protection/>
    </xf>
    <xf numFmtId="0" fontId="11" fillId="15" borderId="53" xfId="0" applyFont="1" applyFill="1" applyBorder="1" applyAlignment="1" applyProtection="1">
      <alignment horizontal="center" vertical="top"/>
      <protection/>
    </xf>
    <xf numFmtId="164" fontId="6" fillId="15" borderId="96" xfId="0" applyNumberFormat="1" applyFont="1" applyFill="1" applyBorder="1" applyAlignment="1" applyProtection="1">
      <alignment horizontal="center" vertical="top"/>
      <protection/>
    </xf>
    <xf numFmtId="0" fontId="11" fillId="15" borderId="98" xfId="0" applyFont="1" applyFill="1" applyBorder="1" applyAlignment="1" applyProtection="1">
      <alignment horizontal="center" vertical="top"/>
      <protection/>
    </xf>
    <xf numFmtId="164" fontId="6" fillId="15" borderId="88" xfId="0" applyNumberFormat="1" applyFont="1" applyFill="1" applyBorder="1" applyAlignment="1" applyProtection="1">
      <alignment horizontal="center" vertical="top"/>
      <protection/>
    </xf>
    <xf numFmtId="164" fontId="6" fillId="15" borderId="89" xfId="0" applyNumberFormat="1" applyFont="1" applyFill="1" applyBorder="1" applyAlignment="1" applyProtection="1">
      <alignment horizontal="center" vertical="top"/>
      <protection/>
    </xf>
    <xf numFmtId="164" fontId="6" fillId="15" borderId="100" xfId="0" applyNumberFormat="1" applyFont="1" applyFill="1" applyBorder="1" applyAlignment="1" applyProtection="1">
      <alignment horizontal="center" vertical="top"/>
      <protection/>
    </xf>
    <xf numFmtId="0" fontId="11" fillId="15" borderId="125" xfId="0" applyFont="1" applyFill="1" applyBorder="1" applyAlignment="1" applyProtection="1">
      <alignment horizontal="center" vertical="top"/>
      <protection/>
    </xf>
    <xf numFmtId="0" fontId="11" fillId="15" borderId="99" xfId="0" applyFont="1" applyFill="1" applyBorder="1" applyAlignment="1" applyProtection="1">
      <alignment horizontal="center" vertical="top"/>
      <protection/>
    </xf>
    <xf numFmtId="164" fontId="6" fillId="15" borderId="97" xfId="0" applyNumberFormat="1" applyFont="1" applyFill="1" applyBorder="1" applyAlignment="1" applyProtection="1">
      <alignment horizontal="center" vertical="top"/>
      <protection/>
    </xf>
    <xf numFmtId="164" fontId="6" fillId="15" borderId="135" xfId="0" applyNumberFormat="1" applyFont="1" applyFill="1" applyBorder="1" applyAlignment="1" applyProtection="1">
      <alignment horizontal="center" vertical="top"/>
      <protection/>
    </xf>
    <xf numFmtId="0" fontId="11" fillId="15" borderId="130" xfId="0" applyFont="1" applyFill="1" applyBorder="1" applyAlignment="1" applyProtection="1">
      <alignment horizontal="center" vertical="top"/>
      <protection/>
    </xf>
    <xf numFmtId="0" fontId="11" fillId="15" borderId="131" xfId="0" applyFont="1" applyFill="1" applyBorder="1" applyAlignment="1" applyProtection="1">
      <alignment horizontal="center" vertical="top"/>
      <protection/>
    </xf>
    <xf numFmtId="0" fontId="11" fillId="15" borderId="137" xfId="0" applyFont="1" applyFill="1" applyBorder="1" applyAlignment="1" applyProtection="1">
      <alignment horizontal="center" vertical="top"/>
      <protection/>
    </xf>
    <xf numFmtId="0" fontId="11" fillId="15" borderId="138" xfId="0" applyFont="1" applyFill="1" applyBorder="1" applyAlignment="1" applyProtection="1">
      <alignment horizontal="center" vertical="top"/>
      <protection/>
    </xf>
    <xf numFmtId="164" fontId="11" fillId="15" borderId="52" xfId="0" applyNumberFormat="1" applyFont="1" applyFill="1" applyBorder="1" applyAlignment="1" applyProtection="1">
      <alignment horizontal="center" vertical="top"/>
      <protection/>
    </xf>
    <xf numFmtId="164" fontId="11" fillId="15" borderId="53" xfId="0" applyNumberFormat="1" applyFont="1" applyFill="1" applyBorder="1" applyAlignment="1" applyProtection="1">
      <alignment horizontal="center" vertical="top"/>
      <protection/>
    </xf>
    <xf numFmtId="9" fontId="4" fillId="0" borderId="151" xfId="0" applyNumberFormat="1" applyFont="1" applyFill="1" applyBorder="1" applyAlignment="1" applyProtection="1">
      <alignment vertical="top"/>
      <protection/>
    </xf>
    <xf numFmtId="9" fontId="4" fillId="0" borderId="20" xfId="0" applyNumberFormat="1" applyFont="1" applyFill="1" applyBorder="1" applyAlignment="1" applyProtection="1">
      <alignment vertical="top"/>
      <protection/>
    </xf>
    <xf numFmtId="0" fontId="5" fillId="0" borderId="150" xfId="0" applyFont="1" applyFill="1" applyBorder="1" applyAlignment="1" applyProtection="1">
      <alignment horizontal="center" vertical="top" wrapText="1"/>
      <protection/>
    </xf>
    <xf numFmtId="0" fontId="4" fillId="0" borderId="152" xfId="0" applyFont="1" applyBorder="1" applyAlignment="1">
      <alignment horizontal="center" vertical="top" wrapText="1"/>
    </xf>
    <xf numFmtId="0" fontId="6" fillId="0" borderId="15" xfId="0" applyFont="1" applyFill="1" applyBorder="1" applyAlignment="1" applyProtection="1">
      <alignment horizontal="center" vertical="top"/>
      <protection locked="0"/>
    </xf>
    <xf numFmtId="0" fontId="6" fillId="0" borderId="19" xfId="0" applyFont="1" applyFill="1" applyBorder="1" applyAlignment="1" applyProtection="1">
      <alignment horizontal="center" vertical="top"/>
      <protection locked="0"/>
    </xf>
    <xf numFmtId="1" fontId="4" fillId="0" borderId="18" xfId="0" applyNumberFormat="1" applyFont="1" applyFill="1" applyBorder="1" applyAlignment="1" applyProtection="1">
      <alignment vertical="top"/>
      <protection/>
    </xf>
    <xf numFmtId="0" fontId="4" fillId="0" borderId="46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" fontId="4" fillId="0" borderId="46" xfId="0" applyNumberFormat="1" applyFont="1" applyFill="1" applyBorder="1" applyAlignment="1" applyProtection="1">
      <alignment vertical="top"/>
      <protection/>
    </xf>
    <xf numFmtId="1" fontId="4" fillId="0" borderId="24" xfId="0" applyNumberFormat="1" applyFont="1" applyFill="1" applyBorder="1" applyAlignment="1" applyProtection="1">
      <alignment vertical="top"/>
      <protection/>
    </xf>
    <xf numFmtId="9" fontId="4" fillId="0" borderId="42" xfId="0" applyNumberFormat="1" applyFont="1" applyFill="1" applyBorder="1" applyAlignment="1" applyProtection="1">
      <alignment vertical="top"/>
      <protection/>
    </xf>
    <xf numFmtId="1" fontId="4" fillId="0" borderId="153" xfId="0" applyNumberFormat="1" applyFont="1" applyFill="1" applyBorder="1" applyAlignment="1" applyProtection="1">
      <alignment vertical="top"/>
      <protection/>
    </xf>
    <xf numFmtId="0" fontId="0" fillId="0" borderId="154" xfId="0" applyBorder="1" applyAlignment="1">
      <alignment vertical="top"/>
    </xf>
    <xf numFmtId="0" fontId="0" fillId="0" borderId="155" xfId="0" applyBorder="1" applyAlignment="1">
      <alignment vertical="top"/>
    </xf>
    <xf numFmtId="9" fontId="4" fillId="0" borderId="156" xfId="0" applyNumberFormat="1" applyFont="1" applyFill="1" applyBorder="1" applyAlignment="1" applyProtection="1">
      <alignment vertical="top"/>
      <protection/>
    </xf>
    <xf numFmtId="0" fontId="0" fillId="0" borderId="157" xfId="0" applyBorder="1" applyAlignment="1">
      <alignment vertical="top"/>
    </xf>
    <xf numFmtId="0" fontId="0" fillId="0" borderId="158" xfId="0" applyBorder="1" applyAlignment="1">
      <alignment vertical="top"/>
    </xf>
    <xf numFmtId="164" fontId="4" fillId="0" borderId="41" xfId="0" applyNumberFormat="1" applyFont="1" applyFill="1" applyBorder="1" applyAlignment="1" applyProtection="1">
      <alignment vertical="top"/>
      <protection/>
    </xf>
    <xf numFmtId="164" fontId="4" fillId="0" borderId="103" xfId="0" applyNumberFormat="1" applyFont="1" applyFill="1" applyBorder="1" applyAlignment="1" applyProtection="1">
      <alignment vertical="top"/>
      <protection/>
    </xf>
    <xf numFmtId="164" fontId="4" fillId="0" borderId="21" xfId="0" applyNumberFormat="1" applyFont="1" applyFill="1" applyBorder="1" applyAlignment="1" applyProtection="1">
      <alignment vertical="top"/>
      <protection/>
    </xf>
    <xf numFmtId="1" fontId="12" fillId="0" borderId="159" xfId="0" applyNumberFormat="1" applyFont="1" applyFill="1" applyBorder="1" applyAlignment="1" applyProtection="1">
      <alignment horizontal="center" vertical="top"/>
      <protection/>
    </xf>
    <xf numFmtId="0" fontId="4" fillId="0" borderId="160" xfId="0" applyFont="1" applyBorder="1" applyAlignment="1">
      <alignment horizontal="center" vertical="top"/>
    </xf>
    <xf numFmtId="0" fontId="0" fillId="0" borderId="161" xfId="0" applyBorder="1" applyAlignment="1">
      <alignment horizontal="center" vertical="top"/>
    </xf>
    <xf numFmtId="0" fontId="6" fillId="0" borderId="108" xfId="0" applyFont="1" applyFill="1" applyBorder="1" applyAlignment="1" applyProtection="1">
      <alignment horizontal="center" vertical="top"/>
      <protection locked="0"/>
    </xf>
    <xf numFmtId="0" fontId="4" fillId="0" borderId="15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62" xfId="0" applyFont="1" applyBorder="1" applyAlignment="1">
      <alignment horizontal="center" vertical="top" wrapText="1"/>
    </xf>
    <xf numFmtId="0" fontId="6" fillId="0" borderId="156" xfId="0" applyFont="1" applyFill="1" applyBorder="1" applyAlignment="1" applyProtection="1">
      <alignment horizontal="center" vertical="top"/>
      <protection locked="0"/>
    </xf>
    <xf numFmtId="0" fontId="0" fillId="0" borderId="157" xfId="0" applyBorder="1" applyAlignment="1">
      <alignment horizontal="center" vertical="top"/>
    </xf>
    <xf numFmtId="0" fontId="0" fillId="0" borderId="158" xfId="0" applyBorder="1" applyAlignment="1">
      <alignment horizontal="center" vertical="top"/>
    </xf>
    <xf numFmtId="164" fontId="4" fillId="0" borderId="163" xfId="0" applyNumberFormat="1" applyFont="1" applyFill="1" applyBorder="1" applyAlignment="1" applyProtection="1">
      <alignment vertical="top"/>
      <protection/>
    </xf>
    <xf numFmtId="0" fontId="0" fillId="0" borderId="160" xfId="0" applyBorder="1" applyAlignment="1">
      <alignment vertical="top"/>
    </xf>
    <xf numFmtId="0" fontId="0" fillId="0" borderId="164" xfId="0" applyBorder="1" applyAlignment="1">
      <alignment vertical="top"/>
    </xf>
    <xf numFmtId="0" fontId="5" fillId="0" borderId="112" xfId="0" applyFont="1" applyFill="1" applyBorder="1" applyAlignment="1" applyProtection="1">
      <alignment horizontal="center" vertical="top" wrapText="1"/>
      <protection/>
    </xf>
    <xf numFmtId="0" fontId="4" fillId="0" borderId="151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9" fontId="4" fillId="0" borderId="108" xfId="0" applyNumberFormat="1" applyFont="1" applyFill="1" applyBorder="1" applyAlignment="1" applyProtection="1">
      <alignment vertical="top"/>
      <protection/>
    </xf>
    <xf numFmtId="1" fontId="4" fillId="0" borderId="35" xfId="0" applyNumberFormat="1" applyFont="1" applyFill="1" applyBorder="1" applyAlignment="1" applyProtection="1">
      <alignment vertical="top"/>
      <protection/>
    </xf>
    <xf numFmtId="0" fontId="5" fillId="0" borderId="152" xfId="0" applyFont="1" applyFill="1" applyBorder="1" applyAlignment="1" applyProtection="1">
      <alignment horizontal="center" vertical="top" wrapText="1"/>
      <protection/>
    </xf>
    <xf numFmtId="0" fontId="5" fillId="0" borderId="38" xfId="0" applyFont="1" applyFill="1" applyBorder="1" applyAlignment="1" applyProtection="1">
      <alignment horizontal="center" vertical="top" wrapText="1"/>
      <protection/>
    </xf>
    <xf numFmtId="9" fontId="4" fillId="0" borderId="157" xfId="0" applyNumberFormat="1" applyFont="1" applyFill="1" applyBorder="1" applyAlignment="1" applyProtection="1">
      <alignment vertical="top"/>
      <protection/>
    </xf>
    <xf numFmtId="9" fontId="4" fillId="0" borderId="158" xfId="0" applyNumberFormat="1" applyFont="1" applyFill="1" applyBorder="1" applyAlignment="1" applyProtection="1">
      <alignment vertical="top"/>
      <protection/>
    </xf>
    <xf numFmtId="164" fontId="4" fillId="0" borderId="160" xfId="0" applyNumberFormat="1" applyFont="1" applyFill="1" applyBorder="1" applyAlignment="1" applyProtection="1">
      <alignment vertical="top"/>
      <protection/>
    </xf>
    <xf numFmtId="164" fontId="4" fillId="0" borderId="164" xfId="0" applyNumberFormat="1" applyFont="1" applyFill="1" applyBorder="1" applyAlignment="1" applyProtection="1">
      <alignment vertical="top"/>
      <protection/>
    </xf>
    <xf numFmtId="0" fontId="5" fillId="0" borderId="165" xfId="0" applyFont="1" applyFill="1" applyBorder="1" applyAlignment="1" applyProtection="1">
      <alignment horizontal="center" vertical="top" wrapText="1"/>
      <protection/>
    </xf>
    <xf numFmtId="0" fontId="5" fillId="0" borderId="162" xfId="0" applyFont="1" applyFill="1" applyBorder="1" applyAlignment="1" applyProtection="1">
      <alignment horizontal="center" vertical="top" wrapText="1"/>
      <protection/>
    </xf>
    <xf numFmtId="1" fontId="4" fillId="0" borderId="154" xfId="0" applyNumberFormat="1" applyFont="1" applyFill="1" applyBorder="1" applyAlignment="1" applyProtection="1">
      <alignment vertical="top"/>
      <protection/>
    </xf>
    <xf numFmtId="1" fontId="4" fillId="0" borderId="155" xfId="0" applyNumberFormat="1" applyFont="1" applyFill="1" applyBorder="1" applyAlignment="1" applyProtection="1">
      <alignment vertical="top"/>
      <protection/>
    </xf>
    <xf numFmtId="0" fontId="4" fillId="0" borderId="26" xfId="0" applyFont="1" applyBorder="1" applyAlignment="1">
      <alignment horizontal="center" vertical="top"/>
    </xf>
    <xf numFmtId="164" fontId="4" fillId="0" borderId="34" xfId="0" applyNumberFormat="1" applyFont="1" applyFill="1" applyBorder="1" applyAlignment="1" applyProtection="1">
      <alignment vertical="top"/>
      <protection/>
    </xf>
    <xf numFmtId="0" fontId="4" fillId="0" borderId="10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6" fillId="0" borderId="157" xfId="0" applyFont="1" applyFill="1" applyBorder="1" applyAlignment="1" applyProtection="1">
      <alignment horizontal="center" vertical="top"/>
      <protection locked="0"/>
    </xf>
    <xf numFmtId="0" fontId="6" fillId="0" borderId="158" xfId="0" applyFont="1" applyFill="1" applyBorder="1" applyAlignment="1" applyProtection="1">
      <alignment horizontal="center" vertical="top"/>
      <protection locked="0"/>
    </xf>
    <xf numFmtId="0" fontId="5" fillId="0" borderId="166" xfId="0" applyFont="1" applyFill="1" applyBorder="1" applyAlignment="1" applyProtection="1">
      <alignment horizontal="center" vertical="top" wrapText="1"/>
      <protection/>
    </xf>
    <xf numFmtId="0" fontId="5" fillId="0" borderId="167" xfId="0" applyFont="1" applyFill="1" applyBorder="1" applyAlignment="1" applyProtection="1">
      <alignment horizontal="center" vertical="top" wrapText="1"/>
      <protection/>
    </xf>
    <xf numFmtId="0" fontId="5" fillId="0" borderId="168" xfId="0" applyFont="1" applyFill="1" applyBorder="1" applyAlignment="1" applyProtection="1">
      <alignment horizontal="center" vertical="top" wrapText="1"/>
      <protection/>
    </xf>
    <xf numFmtId="0" fontId="4" fillId="0" borderId="38" xfId="0" applyFont="1" applyBorder="1" applyAlignment="1">
      <alignment horizontal="center" vertical="top" wrapText="1"/>
    </xf>
    <xf numFmtId="0" fontId="4" fillId="0" borderId="152" xfId="0" applyFont="1" applyFill="1" applyBorder="1" applyAlignment="1">
      <alignment horizontal="center" vertical="top" wrapText="1"/>
    </xf>
    <xf numFmtId="0" fontId="4" fillId="0" borderId="165" xfId="0" applyFont="1" applyFill="1" applyBorder="1" applyAlignment="1">
      <alignment horizontal="center" vertical="top" wrapText="1"/>
    </xf>
    <xf numFmtId="0" fontId="4" fillId="0" borderId="103" xfId="0" applyFont="1" applyFill="1" applyBorder="1" applyAlignment="1">
      <alignment vertical="top"/>
    </xf>
    <xf numFmtId="0" fontId="4" fillId="0" borderId="169" xfId="0" applyFont="1" applyFill="1" applyBorder="1" applyAlignment="1">
      <alignment vertical="top"/>
    </xf>
    <xf numFmtId="0" fontId="4" fillId="0" borderId="21" xfId="0" applyFont="1" applyBorder="1" applyAlignment="1">
      <alignment vertical="top"/>
    </xf>
    <xf numFmtId="14" fontId="5" fillId="0" borderId="150" xfId="0" applyNumberFormat="1" applyFont="1" applyFill="1" applyBorder="1" applyAlignment="1" applyProtection="1">
      <alignment horizontal="center" vertical="top" wrapText="1"/>
      <protection/>
    </xf>
    <xf numFmtId="9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157" xfId="0" applyFont="1" applyBorder="1" applyAlignment="1">
      <alignment horizontal="center" vertical="top"/>
    </xf>
    <xf numFmtId="165" fontId="17" fillId="13" borderId="102" xfId="0" applyNumberFormat="1" applyFont="1" applyFill="1" applyBorder="1" applyAlignment="1" applyProtection="1">
      <alignment horizontal="center" vertical="top"/>
      <protection/>
    </xf>
    <xf numFmtId="165" fontId="17" fillId="13" borderId="170" xfId="0" applyNumberFormat="1" applyFont="1" applyFill="1" applyBorder="1" applyAlignment="1" applyProtection="1">
      <alignment horizontal="center" vertical="top"/>
      <protection/>
    </xf>
    <xf numFmtId="165" fontId="17" fillId="13" borderId="171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169" xfId="0" applyFont="1" applyBorder="1" applyAlignment="1">
      <alignment vertical="top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54" xfId="0" applyFont="1" applyBorder="1" applyAlignment="1">
      <alignment vertical="top"/>
    </xf>
    <xf numFmtId="1" fontId="4" fillId="0" borderId="148" xfId="0" applyNumberFormat="1" applyFont="1" applyFill="1" applyBorder="1" applyAlignment="1" applyProtection="1">
      <alignment vertical="top"/>
      <protection/>
    </xf>
    <xf numFmtId="0" fontId="6" fillId="0" borderId="172" xfId="0" applyFont="1" applyFill="1" applyBorder="1" applyAlignment="1" applyProtection="1">
      <alignment horizontal="center" vertical="top"/>
      <protection locked="0"/>
    </xf>
    <xf numFmtId="164" fontId="4" fillId="0" borderId="146" xfId="0" applyNumberFormat="1" applyFont="1" applyFill="1" applyBorder="1" applyAlignment="1" applyProtection="1">
      <alignment vertical="top"/>
      <protection/>
    </xf>
    <xf numFmtId="0" fontId="5" fillId="0" borderId="173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>
      <alignment vertical="top"/>
    </xf>
    <xf numFmtId="0" fontId="4" fillId="0" borderId="15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6" fillId="0" borderId="42" xfId="0" applyFont="1" applyFill="1" applyBorder="1" applyAlignment="1" applyProtection="1">
      <alignment horizontal="center" vertical="top"/>
      <protection locked="0"/>
    </xf>
    <xf numFmtId="0" fontId="4" fillId="0" borderId="174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162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vertical="top"/>
    </xf>
    <xf numFmtId="0" fontId="4" fillId="0" borderId="175" xfId="0" applyFont="1" applyFill="1" applyBorder="1" applyAlignment="1">
      <alignment vertical="top"/>
    </xf>
    <xf numFmtId="9" fontId="4" fillId="0" borderId="172" xfId="0" applyNumberFormat="1" applyFont="1" applyFill="1" applyBorder="1" applyAlignment="1" applyProtection="1">
      <alignment vertical="top"/>
      <protection/>
    </xf>
    <xf numFmtId="0" fontId="4" fillId="0" borderId="151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176" xfId="0" applyNumberFormat="1" applyFont="1" applyFill="1" applyBorder="1" applyAlignment="1" applyProtection="1">
      <alignment horizontal="center" vertical="top"/>
      <protection/>
    </xf>
    <xf numFmtId="0" fontId="4" fillId="0" borderId="177" xfId="0" applyFont="1" applyBorder="1" applyAlignment="1">
      <alignment vertical="top"/>
    </xf>
    <xf numFmtId="0" fontId="4" fillId="0" borderId="178" xfId="0" applyFont="1" applyBorder="1" applyAlignment="1">
      <alignment vertical="top"/>
    </xf>
    <xf numFmtId="165" fontId="18" fillId="19" borderId="151" xfId="0" applyNumberFormat="1" applyFont="1" applyFill="1" applyBorder="1" applyAlignment="1" applyProtection="1">
      <alignment horizontal="center" vertical="top"/>
      <protection/>
    </xf>
    <xf numFmtId="165" fontId="18" fillId="19" borderId="26" xfId="0" applyNumberFormat="1" applyFont="1" applyFill="1" applyBorder="1" applyAlignment="1" applyProtection="1">
      <alignment horizontal="center" vertical="top"/>
      <protection/>
    </xf>
    <xf numFmtId="0" fontId="1" fillId="0" borderId="42" xfId="0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0" fontId="6" fillId="0" borderId="150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65" fontId="2" fillId="0" borderId="75" xfId="0" applyNumberFormat="1" applyFont="1" applyFill="1" applyBorder="1" applyAlignment="1" applyProtection="1">
      <alignment horizontal="center" vertical="top"/>
      <protection/>
    </xf>
    <xf numFmtId="0" fontId="0" fillId="0" borderId="179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165" fontId="18" fillId="20" borderId="151" xfId="0" applyNumberFormat="1" applyFont="1" applyFill="1" applyBorder="1" applyAlignment="1" applyProtection="1">
      <alignment horizontal="center" vertical="top"/>
      <protection/>
    </xf>
    <xf numFmtId="165" fontId="18" fillId="20" borderId="26" xfId="0" applyNumberFormat="1" applyFont="1" applyFill="1" applyBorder="1" applyAlignment="1" applyProtection="1">
      <alignment horizontal="center" vertical="top"/>
      <protection/>
    </xf>
    <xf numFmtId="165" fontId="18" fillId="21" borderId="151" xfId="0" applyNumberFormat="1" applyFont="1" applyFill="1" applyBorder="1" applyAlignment="1" applyProtection="1">
      <alignment horizontal="center" vertical="top"/>
      <protection/>
    </xf>
    <xf numFmtId="165" fontId="18" fillId="21" borderId="26" xfId="0" applyNumberFormat="1" applyFont="1" applyFill="1" applyBorder="1" applyAlignment="1" applyProtection="1">
      <alignment horizontal="center" vertical="top"/>
      <protection/>
    </xf>
    <xf numFmtId="165" fontId="18" fillId="14" borderId="151" xfId="0" applyNumberFormat="1" applyFont="1" applyFill="1" applyBorder="1" applyAlignment="1" applyProtection="1">
      <alignment horizontal="center" vertical="top"/>
      <protection/>
    </xf>
    <xf numFmtId="165" fontId="18" fillId="14" borderId="26" xfId="0" applyNumberFormat="1" applyFont="1" applyFill="1" applyBorder="1" applyAlignment="1" applyProtection="1">
      <alignment horizontal="center" vertical="top"/>
      <protection/>
    </xf>
    <xf numFmtId="0" fontId="4" fillId="0" borderId="150" xfId="0" applyNumberFormat="1" applyFont="1" applyFill="1" applyBorder="1" applyAlignment="1" applyProtection="1">
      <alignment horizontal="center" vertical="top"/>
      <protection/>
    </xf>
    <xf numFmtId="0" fontId="4" fillId="0" borderId="152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1" fontId="4" fillId="0" borderId="18" xfId="0" applyNumberFormat="1" applyFont="1" applyFill="1" applyBorder="1" applyAlignment="1" applyProtection="1">
      <alignment horizontal="center" vertical="top"/>
      <protection/>
    </xf>
    <xf numFmtId="9" fontId="4" fillId="0" borderId="75" xfId="0" applyNumberFormat="1" applyFont="1" applyFill="1" applyBorder="1" applyAlignment="1" applyProtection="1">
      <alignment horizontal="center" vertical="top"/>
      <protection/>
    </xf>
    <xf numFmtId="0" fontId="4" fillId="0" borderId="179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" fontId="12" fillId="0" borderId="180" xfId="0" applyNumberFormat="1" applyFont="1" applyFill="1" applyBorder="1" applyAlignment="1" applyProtection="1">
      <alignment horizontal="center" vertical="top"/>
      <protection/>
    </xf>
    <xf numFmtId="0" fontId="4" fillId="0" borderId="154" xfId="0" applyFont="1" applyBorder="1" applyAlignment="1">
      <alignment horizontal="center" vertical="top"/>
    </xf>
    <xf numFmtId="0" fontId="0" fillId="0" borderId="181" xfId="0" applyBorder="1" applyAlignment="1">
      <alignment horizontal="center" vertical="top"/>
    </xf>
    <xf numFmtId="9" fontId="12" fillId="0" borderId="91" xfId="0" applyNumberFormat="1" applyFont="1" applyFill="1" applyBorder="1" applyAlignment="1" applyProtection="1">
      <alignment horizontal="center" vertical="top"/>
      <protection/>
    </xf>
    <xf numFmtId="9" fontId="4" fillId="0" borderId="157" xfId="0" applyNumberFormat="1" applyFont="1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165" fontId="18" fillId="18" borderId="170" xfId="0" applyNumberFormat="1" applyFont="1" applyFill="1" applyBorder="1" applyAlignment="1" applyProtection="1">
      <alignment horizontal="center" vertical="top"/>
      <protection/>
    </xf>
    <xf numFmtId="165" fontId="18" fillId="18" borderId="182" xfId="0" applyNumberFormat="1" applyFont="1" applyFill="1" applyBorder="1" applyAlignment="1" applyProtection="1">
      <alignment horizontal="center" vertical="top"/>
      <protection/>
    </xf>
    <xf numFmtId="0" fontId="0" fillId="0" borderId="183" xfId="0" applyBorder="1" applyAlignment="1">
      <alignment horizontal="center" vertical="top"/>
    </xf>
    <xf numFmtId="1" fontId="4" fillId="0" borderId="180" xfId="0" applyNumberFormat="1" applyFont="1" applyFill="1" applyBorder="1" applyAlignment="1" applyProtection="1">
      <alignment vertical="top"/>
      <protection/>
    </xf>
    <xf numFmtId="9" fontId="4" fillId="0" borderId="91" xfId="0" applyNumberFormat="1" applyFont="1" applyFill="1" applyBorder="1" applyAlignment="1" applyProtection="1">
      <alignment vertical="top"/>
      <protection/>
    </xf>
    <xf numFmtId="0" fontId="4" fillId="0" borderId="20" xfId="0" applyFont="1" applyFill="1" applyBorder="1" applyAlignment="1">
      <alignment vertical="top"/>
    </xf>
    <xf numFmtId="0" fontId="4" fillId="0" borderId="174" xfId="0" applyFont="1" applyFill="1" applyBorder="1" applyAlignment="1">
      <alignment vertical="top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5" fillId="0" borderId="184" xfId="0" applyNumberFormat="1" applyFont="1" applyFill="1" applyBorder="1" applyAlignment="1" applyProtection="1">
      <alignment horizontal="center" vertical="top" wrapText="1"/>
      <protection/>
    </xf>
    <xf numFmtId="0" fontId="0" fillId="0" borderId="185" xfId="0" applyBorder="1" applyAlignment="1">
      <alignment horizontal="center" vertical="top" wrapText="1"/>
    </xf>
    <xf numFmtId="0" fontId="0" fillId="0" borderId="186" xfId="0" applyBorder="1" applyAlignment="1">
      <alignment horizontal="center" vertical="top" wrapText="1"/>
    </xf>
    <xf numFmtId="0" fontId="6" fillId="0" borderId="91" xfId="0" applyFont="1" applyFill="1" applyBorder="1" applyAlignment="1" applyProtection="1">
      <alignment horizontal="center" vertical="top"/>
      <protection locked="0"/>
    </xf>
    <xf numFmtId="164" fontId="4" fillId="0" borderId="159" xfId="0" applyNumberFormat="1" applyFont="1" applyFill="1" applyBorder="1" applyAlignment="1" applyProtection="1">
      <alignment vertical="top"/>
      <protection/>
    </xf>
    <xf numFmtId="0" fontId="5" fillId="0" borderId="187" xfId="0" applyFont="1" applyFill="1" applyBorder="1" applyAlignment="1" applyProtection="1">
      <alignment horizontal="center" vertical="top" wrapText="1"/>
      <protection/>
    </xf>
    <xf numFmtId="0" fontId="0" fillId="0" borderId="188" xfId="0" applyBorder="1" applyAlignment="1">
      <alignment horizontal="center" vertical="top" wrapText="1"/>
    </xf>
    <xf numFmtId="0" fontId="0" fillId="0" borderId="189" xfId="0" applyBorder="1" applyAlignment="1">
      <alignment horizontal="center" vertical="top" wrapText="1"/>
    </xf>
    <xf numFmtId="0" fontId="19" fillId="0" borderId="150" xfId="0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6" fillId="0" borderId="190" xfId="0" applyFont="1" applyFill="1" applyBorder="1" applyAlignment="1" applyProtection="1">
      <alignment horizontal="center" vertical="center" wrapText="1"/>
      <protection/>
    </xf>
    <xf numFmtId="0" fontId="4" fillId="0" borderId="171" xfId="0" applyFont="1" applyBorder="1" applyAlignment="1">
      <alignment horizontal="center" vertical="center" wrapText="1"/>
    </xf>
    <xf numFmtId="0" fontId="5" fillId="0" borderId="191" xfId="0" applyFont="1" applyFill="1" applyBorder="1" applyAlignment="1" applyProtection="1">
      <alignment horizontal="center" vertical="top" wrapText="1"/>
      <protection/>
    </xf>
    <xf numFmtId="0" fontId="6" fillId="0" borderId="151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center" vertical="top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81" xfId="0" applyBorder="1" applyAlignment="1">
      <alignment vertical="top"/>
    </xf>
    <xf numFmtId="0" fontId="0" fillId="0" borderId="92" xfId="0" applyBorder="1" applyAlignment="1">
      <alignment vertical="top"/>
    </xf>
    <xf numFmtId="0" fontId="5" fillId="0" borderId="192" xfId="0" applyFont="1" applyFill="1" applyBorder="1" applyAlignment="1" applyProtection="1">
      <alignment horizontal="center" vertical="top" wrapText="1"/>
      <protection/>
    </xf>
    <xf numFmtId="0" fontId="0" fillId="0" borderId="193" xfId="0" applyBorder="1" applyAlignment="1">
      <alignment horizontal="center" vertical="top" wrapText="1"/>
    </xf>
    <xf numFmtId="0" fontId="5" fillId="0" borderId="185" xfId="0" applyFont="1" applyFill="1" applyBorder="1" applyAlignment="1" applyProtection="1">
      <alignment horizontal="center" vertical="top" wrapText="1"/>
      <protection/>
    </xf>
    <xf numFmtId="0" fontId="4" fillId="0" borderId="185" xfId="0" applyFont="1" applyBorder="1" applyAlignment="1">
      <alignment horizontal="center" vertical="top" wrapText="1"/>
    </xf>
    <xf numFmtId="0" fontId="0" fillId="0" borderId="161" xfId="0" applyBorder="1" applyAlignment="1">
      <alignment vertical="top"/>
    </xf>
    <xf numFmtId="0" fontId="5" fillId="0" borderId="188" xfId="0" applyFont="1" applyFill="1" applyBorder="1" applyAlignment="1" applyProtection="1">
      <alignment horizontal="center" vertical="top" wrapText="1"/>
      <protection/>
    </xf>
    <xf numFmtId="0" fontId="5" fillId="0" borderId="189" xfId="0" applyFont="1" applyFill="1" applyBorder="1" applyAlignment="1" applyProtection="1">
      <alignment horizontal="center" vertical="top" wrapText="1"/>
      <protection/>
    </xf>
    <xf numFmtId="0" fontId="6" fillId="0" borderId="150" xfId="0" applyFont="1" applyFill="1" applyBorder="1" applyAlignment="1" applyProtection="1">
      <alignment horizontal="center" vertical="top"/>
      <protection/>
    </xf>
    <xf numFmtId="0" fontId="6" fillId="0" borderId="75" xfId="0" applyFont="1" applyFill="1" applyBorder="1" applyAlignment="1" applyProtection="1">
      <alignment horizontal="center" vertical="top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9" fontId="12" fillId="0" borderId="194" xfId="0" applyNumberFormat="1" applyFont="1" applyFill="1" applyBorder="1" applyAlignment="1" applyProtection="1">
      <alignment horizontal="center" vertical="top"/>
      <protection/>
    </xf>
    <xf numFmtId="9" fontId="4" fillId="0" borderId="0" xfId="0" applyNumberFormat="1" applyFont="1" applyBorder="1" applyAlignment="1">
      <alignment horizontal="center" vertical="top"/>
    </xf>
    <xf numFmtId="0" fontId="0" fillId="0" borderId="195" xfId="0" applyBorder="1" applyAlignment="1">
      <alignment horizontal="center" vertical="top"/>
    </xf>
    <xf numFmtId="164" fontId="4" fillId="22" borderId="34" xfId="0" applyNumberFormat="1" applyFont="1" applyFill="1" applyBorder="1" applyAlignment="1" applyProtection="1">
      <alignment vertical="top"/>
      <protection/>
    </xf>
    <xf numFmtId="164" fontId="4" fillId="22" borderId="103" xfId="0" applyNumberFormat="1" applyFont="1" applyFill="1" applyBorder="1" applyAlignment="1" applyProtection="1">
      <alignment vertical="top"/>
      <protection/>
    </xf>
    <xf numFmtId="164" fontId="4" fillId="22" borderId="21" xfId="0" applyNumberFormat="1" applyFont="1" applyFill="1" applyBorder="1" applyAlignment="1" applyProtection="1">
      <alignment vertical="top"/>
      <protection/>
    </xf>
    <xf numFmtId="9" fontId="4" fillId="22" borderId="108" xfId="0" applyNumberFormat="1" applyFont="1" applyFill="1" applyBorder="1" applyAlignment="1" applyProtection="1">
      <alignment vertical="top"/>
      <protection/>
    </xf>
    <xf numFmtId="9" fontId="4" fillId="22" borderId="151" xfId="0" applyNumberFormat="1" applyFont="1" applyFill="1" applyBorder="1" applyAlignment="1" applyProtection="1">
      <alignment vertical="top"/>
      <protection/>
    </xf>
    <xf numFmtId="9" fontId="4" fillId="22" borderId="20" xfId="0" applyNumberFormat="1" applyFont="1" applyFill="1" applyBorder="1" applyAlignment="1" applyProtection="1">
      <alignment vertical="top"/>
      <protection/>
    </xf>
    <xf numFmtId="1" fontId="11" fillId="0" borderId="196" xfId="0" applyNumberFormat="1" applyFont="1" applyFill="1" applyBorder="1" applyAlignment="1" applyProtection="1">
      <alignment horizontal="center" vertical="center"/>
      <protection/>
    </xf>
    <xf numFmtId="0" fontId="4" fillId="0" borderId="197" xfId="0" applyFont="1" applyFill="1" applyBorder="1" applyAlignment="1">
      <alignment horizontal="center" vertical="center"/>
    </xf>
    <xf numFmtId="1" fontId="11" fillId="0" borderId="198" xfId="0" applyNumberFormat="1" applyFont="1" applyFill="1" applyBorder="1" applyAlignment="1" applyProtection="1">
      <alignment horizontal="center" vertical="center"/>
      <protection/>
    </xf>
    <xf numFmtId="0" fontId="4" fillId="0" borderId="199" xfId="0" applyFont="1" applyBorder="1" applyAlignment="1">
      <alignment horizontal="center" vertical="center"/>
    </xf>
    <xf numFmtId="0" fontId="4" fillId="0" borderId="200" xfId="0" applyFont="1" applyBorder="1" applyAlignment="1">
      <alignment horizontal="center" vertical="center"/>
    </xf>
    <xf numFmtId="0" fontId="4" fillId="0" borderId="201" xfId="0" applyFont="1" applyBorder="1" applyAlignment="1">
      <alignment horizontal="center" vertical="center"/>
    </xf>
    <xf numFmtId="0" fontId="4" fillId="0" borderId="197" xfId="0" applyFont="1" applyBorder="1" applyAlignment="1">
      <alignment horizontal="center" vertical="center"/>
    </xf>
    <xf numFmtId="1" fontId="11" fillId="0" borderId="202" xfId="0" applyNumberFormat="1" applyFont="1" applyFill="1" applyBorder="1" applyAlignment="1" applyProtection="1">
      <alignment horizontal="center" vertical="center"/>
      <protection/>
    </xf>
    <xf numFmtId="0" fontId="4" fillId="0" borderId="202" xfId="0" applyFont="1" applyFill="1" applyBorder="1" applyAlignment="1">
      <alignment horizontal="center" vertical="center"/>
    </xf>
    <xf numFmtId="0" fontId="4" fillId="0" borderId="203" xfId="0" applyFont="1" applyFill="1" applyBorder="1" applyAlignment="1">
      <alignment horizontal="center" vertical="center"/>
    </xf>
    <xf numFmtId="0" fontId="4" fillId="22" borderId="151" xfId="0" applyFont="1" applyFill="1" applyBorder="1" applyAlignment="1">
      <alignment vertical="top"/>
    </xf>
    <xf numFmtId="0" fontId="4" fillId="22" borderId="20" xfId="0" applyFont="1" applyFill="1" applyBorder="1" applyAlignment="1">
      <alignment vertical="top"/>
    </xf>
    <xf numFmtId="0" fontId="4" fillId="0" borderId="204" xfId="0" applyFont="1" applyBorder="1" applyAlignment="1">
      <alignment horizontal="center" vertical="center"/>
    </xf>
    <xf numFmtId="0" fontId="11" fillId="0" borderId="198" xfId="0" applyFont="1" applyFill="1" applyBorder="1" applyAlignment="1" applyProtection="1">
      <alignment horizontal="center" vertical="center"/>
      <protection/>
    </xf>
    <xf numFmtId="0" fontId="4" fillId="0" borderId="199" xfId="0" applyFont="1" applyFill="1" applyBorder="1" applyAlignment="1">
      <alignment horizontal="center" vertical="center"/>
    </xf>
    <xf numFmtId="0" fontId="4" fillId="0" borderId="200" xfId="0" applyFont="1" applyFill="1" applyBorder="1" applyAlignment="1">
      <alignment horizontal="center" vertical="center"/>
    </xf>
    <xf numFmtId="0" fontId="4" fillId="0" borderId="202" xfId="0" applyFont="1" applyBorder="1" applyAlignment="1">
      <alignment horizontal="center" vertical="center"/>
    </xf>
    <xf numFmtId="0" fontId="4" fillId="0" borderId="203" xfId="0" applyFont="1" applyBorder="1" applyAlignment="1">
      <alignment horizontal="center" vertical="center"/>
    </xf>
    <xf numFmtId="1" fontId="11" fillId="0" borderId="199" xfId="0" applyNumberFormat="1" applyFont="1" applyFill="1" applyBorder="1" applyAlignment="1" applyProtection="1">
      <alignment horizontal="center" vertical="center"/>
      <protection/>
    </xf>
    <xf numFmtId="9" fontId="4" fillId="22" borderId="172" xfId="0" applyNumberFormat="1" applyFont="1" applyFill="1" applyBorder="1" applyAlignment="1" applyProtection="1">
      <alignment vertical="top"/>
      <protection/>
    </xf>
    <xf numFmtId="0" fontId="4" fillId="22" borderId="26" xfId="0" applyFont="1" applyFill="1" applyBorder="1" applyAlignment="1">
      <alignment vertical="top"/>
    </xf>
    <xf numFmtId="1" fontId="12" fillId="0" borderId="184" xfId="0" applyNumberFormat="1" applyFont="1" applyFill="1" applyBorder="1" applyAlignment="1" applyProtection="1">
      <alignment horizontal="center" vertical="top"/>
      <protection/>
    </xf>
    <xf numFmtId="0" fontId="4" fillId="0" borderId="185" xfId="0" applyFont="1" applyBorder="1" applyAlignment="1">
      <alignment horizontal="center" vertical="top"/>
    </xf>
    <xf numFmtId="0" fontId="0" fillId="0" borderId="193" xfId="0" applyBorder="1" applyAlignment="1">
      <alignment horizontal="center" vertical="top"/>
    </xf>
    <xf numFmtId="9" fontId="4" fillId="22" borderId="42" xfId="0" applyNumberFormat="1" applyFont="1" applyFill="1" applyBorder="1" applyAlignment="1" applyProtection="1">
      <alignment vertical="top"/>
      <protection/>
    </xf>
    <xf numFmtId="0" fontId="11" fillId="0" borderId="202" xfId="0" applyFont="1" applyFill="1" applyBorder="1" applyAlignment="1" applyProtection="1">
      <alignment horizontal="center" vertical="center"/>
      <protection/>
    </xf>
    <xf numFmtId="1" fontId="11" fillId="0" borderId="205" xfId="0" applyNumberFormat="1" applyFont="1" applyFill="1" applyBorder="1" applyAlignment="1" applyProtection="1">
      <alignment horizontal="center" vertical="center"/>
      <protection/>
    </xf>
    <xf numFmtId="0" fontId="4" fillId="0" borderId="205" xfId="0" applyFont="1" applyBorder="1" applyAlignment="1">
      <alignment horizontal="center" vertical="center"/>
    </xf>
    <xf numFmtId="0" fontId="4" fillId="0" borderId="206" xfId="0" applyFont="1" applyBorder="1" applyAlignment="1">
      <alignment horizontal="center" vertical="center"/>
    </xf>
    <xf numFmtId="0" fontId="4" fillId="0" borderId="207" xfId="0" applyFont="1" applyBorder="1" applyAlignment="1">
      <alignment horizontal="center" vertical="center"/>
    </xf>
    <xf numFmtId="0" fontId="11" fillId="0" borderId="198" xfId="0" applyFont="1" applyFill="1" applyBorder="1" applyAlignment="1" applyProtection="1">
      <alignment horizontal="center" vertical="top"/>
      <protection/>
    </xf>
    <xf numFmtId="0" fontId="4" fillId="0" borderId="199" xfId="0" applyFont="1" applyBorder="1" applyAlignment="1">
      <alignment horizontal="center" vertical="top"/>
    </xf>
    <xf numFmtId="0" fontId="4" fillId="0" borderId="200" xfId="0" applyFont="1" applyBorder="1" applyAlignment="1">
      <alignment horizontal="center" vertical="top"/>
    </xf>
    <xf numFmtId="0" fontId="11" fillId="0" borderId="208" xfId="0" applyFont="1" applyFill="1" applyBorder="1" applyAlignment="1" applyProtection="1">
      <alignment horizontal="center" vertical="top"/>
      <protection/>
    </xf>
    <xf numFmtId="0" fontId="0" fillId="0" borderId="123" xfId="0" applyFont="1" applyBorder="1" applyAlignment="1">
      <alignment horizontal="center" vertical="top"/>
    </xf>
    <xf numFmtId="0" fontId="0" fillId="0" borderId="209" xfId="0" applyFont="1" applyBorder="1" applyAlignment="1">
      <alignment horizontal="center" vertical="top"/>
    </xf>
    <xf numFmtId="0" fontId="4" fillId="0" borderId="198" xfId="0" applyFont="1" applyBorder="1" applyAlignment="1">
      <alignment horizontal="center" vertical="center"/>
    </xf>
    <xf numFmtId="9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165" fontId="17" fillId="13" borderId="179" xfId="0" applyNumberFormat="1" applyFont="1" applyFill="1" applyBorder="1" applyAlignment="1" applyProtection="1">
      <alignment horizontal="center" vertical="top"/>
      <protection/>
    </xf>
    <xf numFmtId="165" fontId="17" fillId="13" borderId="210" xfId="0" applyNumberFormat="1" applyFont="1" applyFill="1" applyBorder="1" applyAlignment="1" applyProtection="1">
      <alignment horizontal="center" vertical="top"/>
      <protection/>
    </xf>
    <xf numFmtId="165" fontId="17" fillId="13" borderId="58" xfId="0" applyNumberFormat="1" applyFont="1" applyFill="1" applyBorder="1" applyAlignment="1" applyProtection="1">
      <alignment horizontal="center" vertical="top"/>
      <protection/>
    </xf>
    <xf numFmtId="0" fontId="4" fillId="0" borderId="165" xfId="0" applyFont="1" applyBorder="1" applyAlignment="1">
      <alignment vertical="top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vertical="top"/>
    </xf>
    <xf numFmtId="0" fontId="4" fillId="0" borderId="43" xfId="0" applyFont="1" applyBorder="1" applyAlignment="1">
      <alignment vertical="top"/>
    </xf>
    <xf numFmtId="0" fontId="6" fillId="0" borderId="211" xfId="0" applyFont="1" applyFill="1" applyBorder="1" applyAlignment="1" applyProtection="1">
      <alignment horizontal="center" vertical="top"/>
      <protection/>
    </xf>
    <xf numFmtId="0" fontId="0" fillId="0" borderId="212" xfId="0" applyBorder="1" applyAlignment="1">
      <alignment horizontal="center" vertical="top"/>
    </xf>
    <xf numFmtId="0" fontId="0" fillId="0" borderId="213" xfId="0" applyBorder="1" applyAlignment="1">
      <alignment horizontal="center" vertical="top"/>
    </xf>
    <xf numFmtId="0" fontId="6" fillId="0" borderId="214" xfId="0" applyFont="1" applyFill="1" applyBorder="1" applyAlignment="1" applyProtection="1">
      <alignment horizontal="center" vertical="top"/>
      <protection/>
    </xf>
    <xf numFmtId="0" fontId="6" fillId="0" borderId="215" xfId="0" applyFont="1" applyFill="1" applyBorder="1" applyAlignment="1" applyProtection="1">
      <alignment horizontal="center" vertical="top"/>
      <protection/>
    </xf>
    <xf numFmtId="0" fontId="6" fillId="0" borderId="216" xfId="0" applyFont="1" applyFill="1" applyBorder="1" applyAlignment="1" applyProtection="1">
      <alignment horizontal="center" vertical="top"/>
      <protection/>
    </xf>
    <xf numFmtId="0" fontId="0" fillId="0" borderId="215" xfId="0" applyBorder="1" applyAlignment="1">
      <alignment horizontal="center" vertical="top"/>
    </xf>
    <xf numFmtId="0" fontId="0" fillId="0" borderId="216" xfId="0" applyBorder="1" applyAlignment="1">
      <alignment horizontal="center" vertical="top"/>
    </xf>
    <xf numFmtId="0" fontId="0" fillId="0" borderId="217" xfId="0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09"/>
  <sheetViews>
    <sheetView tabSelected="1" zoomScaleSheetLayoutView="75" zoomScalePageLayoutView="0" workbookViewId="0" topLeftCell="A1">
      <selection activeCell="L10" sqref="L10"/>
    </sheetView>
  </sheetViews>
  <sheetFormatPr defaultColWidth="11.421875" defaultRowHeight="15" outlineLevelRow="1"/>
  <cols>
    <col min="1" max="1" width="1.7109375" style="4" customWidth="1"/>
    <col min="2" max="2" width="7.28125" style="179" customWidth="1"/>
    <col min="3" max="3" width="61.8515625" style="5" customWidth="1"/>
    <col min="4" max="4" width="12.140625" style="6" hidden="1" customWidth="1"/>
    <col min="5" max="5" width="16.7109375" style="7" hidden="1" customWidth="1"/>
    <col min="6" max="6" width="18.57421875" style="7" customWidth="1"/>
    <col min="7" max="7" width="13.00390625" style="8" customWidth="1"/>
    <col min="8" max="8" width="12.00390625" style="7" customWidth="1"/>
    <col min="9" max="9" width="12.7109375" style="9" customWidth="1"/>
    <col min="10" max="10" width="11.57421875" style="10" hidden="1" customWidth="1"/>
    <col min="11" max="11" width="13.00390625" style="6" hidden="1" customWidth="1"/>
    <col min="12" max="12" width="14.140625" style="6" customWidth="1"/>
    <col min="13" max="13" width="14.421875" style="6" hidden="1" customWidth="1"/>
    <col min="14" max="14" width="15.00390625" style="6" hidden="1" customWidth="1"/>
    <col min="15" max="15" width="11.7109375" style="6" customWidth="1"/>
    <col min="16" max="16" width="18.421875" style="6" customWidth="1"/>
    <col min="17" max="17" width="13.8515625" style="2" customWidth="1"/>
    <col min="18" max="18" width="11.421875" style="3" customWidth="1"/>
    <col min="19" max="19" width="24.28125" style="3" customWidth="1"/>
    <col min="20" max="16384" width="11.421875" style="3" customWidth="1"/>
  </cols>
  <sheetData>
    <row r="1" spans="1:17" s="217" customFormat="1" ht="30" customHeight="1" thickBot="1">
      <c r="A1" s="208"/>
      <c r="B1" s="209" t="s">
        <v>268</v>
      </c>
      <c r="C1" s="210"/>
      <c r="D1" s="211"/>
      <c r="E1" s="212"/>
      <c r="F1" s="212"/>
      <c r="G1" s="213"/>
      <c r="H1" s="212"/>
      <c r="I1" s="214"/>
      <c r="J1" s="215"/>
      <c r="K1" s="211"/>
      <c r="L1" s="211"/>
      <c r="M1" s="211"/>
      <c r="N1" s="211"/>
      <c r="O1" s="211"/>
      <c r="P1" s="211"/>
      <c r="Q1" s="216"/>
    </row>
    <row r="2" spans="2:17" ht="30.75" customHeight="1">
      <c r="B2" s="607" t="s">
        <v>180</v>
      </c>
      <c r="C2" s="608"/>
      <c r="D2" s="434" t="s">
        <v>265</v>
      </c>
      <c r="E2" s="435" t="s">
        <v>266</v>
      </c>
      <c r="F2" s="611" t="s">
        <v>182</v>
      </c>
      <c r="G2" s="616" t="s">
        <v>261</v>
      </c>
      <c r="H2" s="598"/>
      <c r="I2" s="617" t="s">
        <v>0</v>
      </c>
      <c r="J2" s="597" t="s">
        <v>1</v>
      </c>
      <c r="K2" s="598"/>
      <c r="L2" s="566" t="s">
        <v>2</v>
      </c>
      <c r="M2" s="564" t="s">
        <v>3</v>
      </c>
      <c r="N2" s="565"/>
      <c r="O2" s="566" t="s">
        <v>2</v>
      </c>
      <c r="P2" s="566" t="s">
        <v>181</v>
      </c>
      <c r="Q2" s="562" t="s">
        <v>269</v>
      </c>
    </row>
    <row r="3" spans="2:17" ht="39.75" customHeight="1" thickBot="1">
      <c r="B3" s="609"/>
      <c r="C3" s="610"/>
      <c r="D3" s="11" t="s">
        <v>267</v>
      </c>
      <c r="E3" s="290"/>
      <c r="F3" s="612"/>
      <c r="G3" s="243" t="s">
        <v>6</v>
      </c>
      <c r="H3" s="244" t="s">
        <v>105</v>
      </c>
      <c r="I3" s="618"/>
      <c r="J3" s="245" t="s">
        <v>6</v>
      </c>
      <c r="K3" s="246" t="s">
        <v>5</v>
      </c>
      <c r="L3" s="567"/>
      <c r="M3" s="247" t="s">
        <v>6</v>
      </c>
      <c r="N3" s="246" t="s">
        <v>5</v>
      </c>
      <c r="O3" s="567"/>
      <c r="P3" s="567"/>
      <c r="Q3" s="563"/>
    </row>
    <row r="4" spans="2:17" ht="16.5" thickBot="1">
      <c r="B4" s="13" t="s">
        <v>7</v>
      </c>
      <c r="C4" s="14"/>
      <c r="D4" s="15"/>
      <c r="E4" s="14"/>
      <c r="F4" s="14"/>
      <c r="G4" s="16"/>
      <c r="H4" s="14"/>
      <c r="I4" s="15"/>
      <c r="J4" s="17"/>
      <c r="K4" s="18"/>
      <c r="L4" s="14"/>
      <c r="M4" s="18"/>
      <c r="N4" s="18"/>
      <c r="O4" s="14"/>
      <c r="P4" s="250">
        <v>0.225</v>
      </c>
      <c r="Q4" s="568">
        <f>SUM(O5*P4+O21*P20+O26*P25+O102*P101+O127*P126)</f>
        <v>0</v>
      </c>
    </row>
    <row r="5" spans="2:17" ht="15.75" customHeight="1" thickBot="1">
      <c r="B5" s="19"/>
      <c r="C5" s="218" t="s">
        <v>179</v>
      </c>
      <c r="D5" s="21"/>
      <c r="E5" s="20"/>
      <c r="F5" s="20"/>
      <c r="G5" s="22"/>
      <c r="H5" s="20"/>
      <c r="I5" s="21"/>
      <c r="J5" s="23"/>
      <c r="K5" s="24"/>
      <c r="L5" s="25"/>
      <c r="M5" s="536">
        <f>SUM(J6:J19)</f>
        <v>0</v>
      </c>
      <c r="N5" s="538">
        <f>SUM(K6:K19)</f>
        <v>2000</v>
      </c>
      <c r="O5" s="531">
        <f>SUM(M5/N5)</f>
        <v>0</v>
      </c>
      <c r="P5" s="560"/>
      <c r="Q5" s="569"/>
    </row>
    <row r="6" spans="2:17" ht="15" customHeight="1">
      <c r="B6" s="224" t="s">
        <v>44</v>
      </c>
      <c r="C6" s="225" t="s">
        <v>8</v>
      </c>
      <c r="D6" s="203"/>
      <c r="E6" s="26"/>
      <c r="F6" s="27">
        <f>K6/$N5*P4</f>
        <v>0.03375</v>
      </c>
      <c r="G6" s="436"/>
      <c r="H6" s="29">
        <v>100</v>
      </c>
      <c r="I6" s="30">
        <v>3</v>
      </c>
      <c r="J6" s="31">
        <f aca="true" t="shared" si="0" ref="J6:J12">G6*I6</f>
        <v>0</v>
      </c>
      <c r="K6" s="32">
        <f aca="true" t="shared" si="1" ref="K6:K12">H6*I6</f>
        <v>300</v>
      </c>
      <c r="L6" s="33">
        <f aca="true" t="shared" si="2" ref="L6:L12">SUM(J6/K6)</f>
        <v>0</v>
      </c>
      <c r="M6" s="516"/>
      <c r="N6" s="472"/>
      <c r="O6" s="490"/>
      <c r="P6" s="560"/>
      <c r="Q6" s="569"/>
    </row>
    <row r="7" spans="2:17" ht="15">
      <c r="B7" s="226" t="s">
        <v>45</v>
      </c>
      <c r="C7" s="227" t="s">
        <v>183</v>
      </c>
      <c r="D7" s="129"/>
      <c r="E7" s="34"/>
      <c r="F7" s="35">
        <f>K7/N5*P4</f>
        <v>0.011250000000000001</v>
      </c>
      <c r="G7" s="437"/>
      <c r="H7" s="37">
        <v>100</v>
      </c>
      <c r="I7" s="38">
        <v>1</v>
      </c>
      <c r="J7" s="39">
        <f t="shared" si="0"/>
        <v>0</v>
      </c>
      <c r="K7" s="40">
        <f t="shared" si="1"/>
        <v>100</v>
      </c>
      <c r="L7" s="41">
        <f t="shared" si="2"/>
        <v>0</v>
      </c>
      <c r="M7" s="516"/>
      <c r="N7" s="472"/>
      <c r="O7" s="490"/>
      <c r="P7" s="560"/>
      <c r="Q7" s="569"/>
    </row>
    <row r="8" spans="2:17" ht="15" customHeight="1">
      <c r="B8" s="226" t="s">
        <v>46</v>
      </c>
      <c r="C8" s="227" t="s">
        <v>9</v>
      </c>
      <c r="D8" s="129"/>
      <c r="E8" s="34"/>
      <c r="F8" s="35">
        <f>K8/N5*P4</f>
        <v>0.011250000000000001</v>
      </c>
      <c r="G8" s="438"/>
      <c r="H8" s="37">
        <v>100</v>
      </c>
      <c r="I8" s="38">
        <v>1</v>
      </c>
      <c r="J8" s="39">
        <f t="shared" si="0"/>
        <v>0</v>
      </c>
      <c r="K8" s="43">
        <f t="shared" si="1"/>
        <v>100</v>
      </c>
      <c r="L8" s="41">
        <f t="shared" si="2"/>
        <v>0</v>
      </c>
      <c r="M8" s="516"/>
      <c r="N8" s="472"/>
      <c r="O8" s="490"/>
      <c r="P8" s="560"/>
      <c r="Q8" s="569"/>
    </row>
    <row r="9" spans="2:17" ht="15" customHeight="1">
      <c r="B9" s="226" t="s">
        <v>48</v>
      </c>
      <c r="C9" s="227" t="s">
        <v>10</v>
      </c>
      <c r="D9" s="129"/>
      <c r="E9" s="34"/>
      <c r="F9" s="35">
        <f>K9/N5*P4</f>
        <v>0.011250000000000001</v>
      </c>
      <c r="G9" s="438"/>
      <c r="H9" s="37">
        <v>100</v>
      </c>
      <c r="I9" s="38">
        <v>1</v>
      </c>
      <c r="J9" s="39">
        <f t="shared" si="0"/>
        <v>0</v>
      </c>
      <c r="K9" s="40">
        <f t="shared" si="1"/>
        <v>100</v>
      </c>
      <c r="L9" s="41">
        <f t="shared" si="2"/>
        <v>0</v>
      </c>
      <c r="M9" s="516"/>
      <c r="N9" s="472"/>
      <c r="O9" s="490"/>
      <c r="P9" s="560"/>
      <c r="Q9" s="569"/>
    </row>
    <row r="10" spans="2:17" ht="15" customHeight="1">
      <c r="B10" s="226" t="s">
        <v>47</v>
      </c>
      <c r="C10" s="227" t="s">
        <v>11</v>
      </c>
      <c r="D10" s="129"/>
      <c r="E10" s="34"/>
      <c r="F10" s="35">
        <f>K10/N5*P4</f>
        <v>0.011250000000000001</v>
      </c>
      <c r="G10" s="438"/>
      <c r="H10" s="37">
        <v>100</v>
      </c>
      <c r="I10" s="38">
        <v>1</v>
      </c>
      <c r="J10" s="39">
        <f t="shared" si="0"/>
        <v>0</v>
      </c>
      <c r="K10" s="40">
        <f t="shared" si="1"/>
        <v>100</v>
      </c>
      <c r="L10" s="41">
        <f t="shared" si="2"/>
        <v>0</v>
      </c>
      <c r="M10" s="516"/>
      <c r="N10" s="472"/>
      <c r="O10" s="490"/>
      <c r="P10" s="560"/>
      <c r="Q10" s="569"/>
    </row>
    <row r="11" spans="2:17" ht="15" customHeight="1">
      <c r="B11" s="226" t="s">
        <v>49</v>
      </c>
      <c r="C11" s="227" t="s">
        <v>12</v>
      </c>
      <c r="D11" s="129"/>
      <c r="E11" s="44"/>
      <c r="F11" s="35">
        <f>K11/N5*P4</f>
        <v>0.03375</v>
      </c>
      <c r="G11" s="438"/>
      <c r="H11" s="37">
        <v>100</v>
      </c>
      <c r="I11" s="38">
        <v>3</v>
      </c>
      <c r="J11" s="39">
        <f t="shared" si="0"/>
        <v>0</v>
      </c>
      <c r="K11" s="40">
        <f t="shared" si="1"/>
        <v>300</v>
      </c>
      <c r="L11" s="41">
        <f t="shared" si="2"/>
        <v>0</v>
      </c>
      <c r="M11" s="516"/>
      <c r="N11" s="472"/>
      <c r="O11" s="490"/>
      <c r="P11" s="560"/>
      <c r="Q11" s="569"/>
    </row>
    <row r="12" spans="2:17" ht="15.75" customHeight="1" thickBot="1">
      <c r="B12" s="228" t="s">
        <v>50</v>
      </c>
      <c r="C12" s="229" t="s">
        <v>51</v>
      </c>
      <c r="D12" s="204"/>
      <c r="E12" s="45"/>
      <c r="F12" s="46">
        <f>K12/N5*P4</f>
        <v>0.011250000000000001</v>
      </c>
      <c r="G12" s="438"/>
      <c r="H12" s="37">
        <v>100</v>
      </c>
      <c r="I12" s="38">
        <v>1</v>
      </c>
      <c r="J12" s="39">
        <f t="shared" si="0"/>
        <v>0</v>
      </c>
      <c r="K12" s="40">
        <f t="shared" si="1"/>
        <v>100</v>
      </c>
      <c r="L12" s="41">
        <f t="shared" si="2"/>
        <v>0</v>
      </c>
      <c r="M12" s="516"/>
      <c r="N12" s="472"/>
      <c r="O12" s="490"/>
      <c r="P12" s="560"/>
      <c r="Q12" s="569"/>
    </row>
    <row r="13" spans="2:17" ht="15.75" thickBot="1">
      <c r="B13" s="19"/>
      <c r="C13" s="218" t="s">
        <v>103</v>
      </c>
      <c r="D13" s="21"/>
      <c r="E13" s="20"/>
      <c r="F13" s="20"/>
      <c r="G13" s="22"/>
      <c r="H13" s="20"/>
      <c r="I13" s="21"/>
      <c r="J13" s="23"/>
      <c r="K13" s="24"/>
      <c r="L13" s="20"/>
      <c r="M13" s="516"/>
      <c r="N13" s="472"/>
      <c r="O13" s="490"/>
      <c r="P13" s="560"/>
      <c r="Q13" s="569"/>
    </row>
    <row r="14" spans="2:17" ht="15" customHeight="1">
      <c r="B14" s="230" t="s">
        <v>52</v>
      </c>
      <c r="C14" s="225" t="s">
        <v>184</v>
      </c>
      <c r="D14" s="203"/>
      <c r="E14" s="26"/>
      <c r="F14" s="27">
        <f>K14/$N5*P4</f>
        <v>0.03375</v>
      </c>
      <c r="G14" s="438"/>
      <c r="H14" s="37">
        <v>100</v>
      </c>
      <c r="I14" s="38">
        <v>3</v>
      </c>
      <c r="J14" s="39">
        <f>G14*I14</f>
        <v>0</v>
      </c>
      <c r="K14" s="40">
        <f>H14*I14</f>
        <v>300</v>
      </c>
      <c r="L14" s="41">
        <f>SUM(J14/K14)</f>
        <v>0</v>
      </c>
      <c r="M14" s="516"/>
      <c r="N14" s="472"/>
      <c r="O14" s="490"/>
      <c r="P14" s="560"/>
      <c r="Q14" s="569"/>
    </row>
    <row r="15" spans="2:17" ht="29.25" customHeight="1">
      <c r="B15" s="613" t="s">
        <v>53</v>
      </c>
      <c r="C15" s="273" t="s">
        <v>195</v>
      </c>
      <c r="D15" s="285"/>
      <c r="E15" s="282"/>
      <c r="F15" s="282">
        <f>K15/$N$5*$P$4</f>
        <v>0.022500000000000003</v>
      </c>
      <c r="G15" s="439"/>
      <c r="H15" s="50">
        <v>100</v>
      </c>
      <c r="I15" s="489">
        <v>2</v>
      </c>
      <c r="J15" s="515">
        <f>G15*I15</f>
        <v>0</v>
      </c>
      <c r="K15" s="503">
        <f>H15*I15</f>
        <v>200</v>
      </c>
      <c r="L15" s="502">
        <f>SUM(J15/K15)</f>
        <v>0</v>
      </c>
      <c r="M15" s="516"/>
      <c r="N15" s="472"/>
      <c r="O15" s="490"/>
      <c r="P15" s="560"/>
      <c r="Q15" s="569"/>
    </row>
    <row r="16" spans="2:17" ht="15" customHeight="1" outlineLevel="1">
      <c r="B16" s="522"/>
      <c r="C16" s="274" t="s">
        <v>108</v>
      </c>
      <c r="D16" s="327"/>
      <c r="E16" s="283"/>
      <c r="F16" s="283"/>
      <c r="G16" s="440"/>
      <c r="H16" s="52">
        <v>100</v>
      </c>
      <c r="I16" s="614"/>
      <c r="J16" s="484"/>
      <c r="K16" s="474"/>
      <c r="L16" s="465"/>
      <c r="M16" s="516"/>
      <c r="N16" s="472"/>
      <c r="O16" s="490"/>
      <c r="P16" s="560"/>
      <c r="Q16" s="569"/>
    </row>
    <row r="17" spans="2:17" ht="15" customHeight="1" outlineLevel="1">
      <c r="B17" s="523"/>
      <c r="C17" s="275" t="s">
        <v>107</v>
      </c>
      <c r="D17" s="328"/>
      <c r="E17" s="284"/>
      <c r="F17" s="284"/>
      <c r="G17" s="441"/>
      <c r="H17" s="54">
        <v>50</v>
      </c>
      <c r="I17" s="615"/>
      <c r="J17" s="485"/>
      <c r="K17" s="475"/>
      <c r="L17" s="466"/>
      <c r="M17" s="516"/>
      <c r="N17" s="472"/>
      <c r="O17" s="490"/>
      <c r="P17" s="560"/>
      <c r="Q17" s="569"/>
    </row>
    <row r="18" spans="2:17" ht="15">
      <c r="B18" s="226" t="s">
        <v>54</v>
      </c>
      <c r="C18" s="227" t="s">
        <v>185</v>
      </c>
      <c r="D18" s="129"/>
      <c r="E18" s="34"/>
      <c r="F18" s="48">
        <f>K18/$N$5*$P$4</f>
        <v>0.022500000000000003</v>
      </c>
      <c r="G18" s="438"/>
      <c r="H18" s="37">
        <v>100</v>
      </c>
      <c r="I18" s="38">
        <v>2</v>
      </c>
      <c r="J18" s="39">
        <f>G18*I18</f>
        <v>0</v>
      </c>
      <c r="K18" s="40">
        <f>H18*I18</f>
        <v>200</v>
      </c>
      <c r="L18" s="41">
        <f>SUM(J18/K18)</f>
        <v>0</v>
      </c>
      <c r="M18" s="516"/>
      <c r="N18" s="472"/>
      <c r="O18" s="490"/>
      <c r="P18" s="560"/>
      <c r="Q18" s="569"/>
    </row>
    <row r="19" spans="2:17" ht="15.75" thickBot="1">
      <c r="B19" s="276" t="s">
        <v>55</v>
      </c>
      <c r="C19" s="277" t="s">
        <v>13</v>
      </c>
      <c r="D19" s="204"/>
      <c r="E19" s="45"/>
      <c r="F19" s="56">
        <f>K19/$N$5*$P$4</f>
        <v>0.022500000000000003</v>
      </c>
      <c r="G19" s="442"/>
      <c r="H19" s="58">
        <v>100</v>
      </c>
      <c r="I19" s="38">
        <v>2</v>
      </c>
      <c r="J19" s="59">
        <f>G19*I19</f>
        <v>0</v>
      </c>
      <c r="K19" s="60">
        <f>H19*I19</f>
        <v>200</v>
      </c>
      <c r="L19" s="61">
        <f>SUM(J19/K19)</f>
        <v>0</v>
      </c>
      <c r="M19" s="517"/>
      <c r="N19" s="518"/>
      <c r="O19" s="514"/>
      <c r="P19" s="561"/>
      <c r="Q19" s="569"/>
    </row>
    <row r="20" spans="2:17" ht="16.5" thickBot="1">
      <c r="B20" s="62" t="s">
        <v>14</v>
      </c>
      <c r="C20" s="63"/>
      <c r="D20" s="64"/>
      <c r="E20" s="63"/>
      <c r="F20" s="63"/>
      <c r="G20" s="65"/>
      <c r="H20" s="63"/>
      <c r="I20" s="64"/>
      <c r="J20" s="66"/>
      <c r="K20" s="67"/>
      <c r="L20" s="63"/>
      <c r="M20" s="67"/>
      <c r="N20" s="67"/>
      <c r="O20" s="63"/>
      <c r="P20" s="249">
        <v>0.225</v>
      </c>
      <c r="Q20" s="569"/>
    </row>
    <row r="21" spans="2:17" ht="15.75" thickBot="1">
      <c r="B21" s="68"/>
      <c r="C21" s="219" t="s">
        <v>15</v>
      </c>
      <c r="D21" s="70"/>
      <c r="E21" s="71"/>
      <c r="F21" s="72"/>
      <c r="G21" s="73"/>
      <c r="H21" s="69"/>
      <c r="I21" s="70"/>
      <c r="J21" s="74"/>
      <c r="K21" s="75"/>
      <c r="L21" s="76"/>
      <c r="M21" s="557">
        <f>SUM(J22:J24)</f>
        <v>0</v>
      </c>
      <c r="N21" s="538">
        <f>SUM(K22:K24)</f>
        <v>500</v>
      </c>
      <c r="O21" s="531">
        <f>M21/N21</f>
        <v>0</v>
      </c>
      <c r="P21" s="571"/>
      <c r="Q21" s="569"/>
    </row>
    <row r="22" spans="2:17" ht="15.75" thickBot="1">
      <c r="B22" s="234" t="s">
        <v>58</v>
      </c>
      <c r="C22" s="235" t="s">
        <v>56</v>
      </c>
      <c r="D22" s="77"/>
      <c r="E22" s="79"/>
      <c r="F22" s="80">
        <f>K22/$N21*P20</f>
        <v>0.135</v>
      </c>
      <c r="G22" s="443"/>
      <c r="H22" s="78">
        <v>100</v>
      </c>
      <c r="I22" s="82">
        <v>3</v>
      </c>
      <c r="J22" s="83">
        <f>G22*I22</f>
        <v>0</v>
      </c>
      <c r="K22" s="32">
        <f>H22*I22</f>
        <v>300</v>
      </c>
      <c r="L22" s="84">
        <f>SUM(J22/K22)</f>
        <v>0</v>
      </c>
      <c r="M22" s="558"/>
      <c r="N22" s="472"/>
      <c r="O22" s="490"/>
      <c r="P22" s="571"/>
      <c r="Q22" s="569"/>
    </row>
    <row r="23" spans="2:17" ht="15.75" thickBot="1">
      <c r="B23" s="85"/>
      <c r="C23" s="86" t="s">
        <v>16</v>
      </c>
      <c r="D23" s="87"/>
      <c r="E23" s="71"/>
      <c r="F23" s="88"/>
      <c r="G23" s="88"/>
      <c r="H23" s="71"/>
      <c r="I23" s="90"/>
      <c r="J23" s="91"/>
      <c r="K23" s="92"/>
      <c r="L23" s="93"/>
      <c r="M23" s="558"/>
      <c r="N23" s="472"/>
      <c r="O23" s="490"/>
      <c r="P23" s="571"/>
      <c r="Q23" s="569"/>
    </row>
    <row r="24" spans="2:17" ht="15.75" thickBot="1">
      <c r="B24" s="234" t="s">
        <v>59</v>
      </c>
      <c r="C24" s="235" t="s">
        <v>57</v>
      </c>
      <c r="D24" s="94"/>
      <c r="E24" s="426"/>
      <c r="F24" s="97">
        <f>K24/$N$21*$P$20</f>
        <v>0.09000000000000001</v>
      </c>
      <c r="G24" s="444"/>
      <c r="H24" s="95">
        <v>100</v>
      </c>
      <c r="I24" s="98">
        <v>2</v>
      </c>
      <c r="J24" s="99">
        <f>G24*I24</f>
        <v>0</v>
      </c>
      <c r="K24" s="100">
        <f>H24*I24</f>
        <v>200</v>
      </c>
      <c r="L24" s="101">
        <f>SUM(J24/K24)</f>
        <v>0</v>
      </c>
      <c r="M24" s="559"/>
      <c r="N24" s="518"/>
      <c r="O24" s="514"/>
      <c r="P24" s="572"/>
      <c r="Q24" s="569"/>
    </row>
    <row r="25" spans="2:17" ht="16.5" thickBot="1">
      <c r="B25" s="102" t="s">
        <v>109</v>
      </c>
      <c r="C25" s="103"/>
      <c r="D25" s="104"/>
      <c r="E25" s="103"/>
      <c r="F25" s="103"/>
      <c r="G25" s="105"/>
      <c r="H25" s="103"/>
      <c r="I25" s="104"/>
      <c r="J25" s="106"/>
      <c r="K25" s="107"/>
      <c r="L25" s="108"/>
      <c r="M25" s="107"/>
      <c r="N25" s="107"/>
      <c r="O25" s="103"/>
      <c r="P25" s="248">
        <v>0.225</v>
      </c>
      <c r="Q25" s="569"/>
    </row>
    <row r="26" spans="2:17" ht="15.75" thickBot="1">
      <c r="B26" s="109"/>
      <c r="C26" s="220" t="s">
        <v>17</v>
      </c>
      <c r="D26" s="111"/>
      <c r="E26" s="112"/>
      <c r="F26" s="110"/>
      <c r="G26" s="113"/>
      <c r="H26" s="110"/>
      <c r="I26" s="111"/>
      <c r="J26" s="114"/>
      <c r="K26" s="115"/>
      <c r="L26" s="116"/>
      <c r="M26" s="577">
        <f>SUM(J27:J96)</f>
        <v>0</v>
      </c>
      <c r="N26" s="580">
        <f>SUM(K27:K96)</f>
        <v>2800</v>
      </c>
      <c r="O26" s="581">
        <f>M26/N26</f>
        <v>0</v>
      </c>
      <c r="P26" s="573"/>
      <c r="Q26" s="569"/>
    </row>
    <row r="27" spans="2:17" ht="15" customHeight="1">
      <c r="B27" s="467" t="s">
        <v>60</v>
      </c>
      <c r="C27" s="236" t="s">
        <v>18</v>
      </c>
      <c r="D27" s="329"/>
      <c r="E27" s="117"/>
      <c r="F27" s="292">
        <f>K27/$N$26*$P$25</f>
        <v>0.01607142857142857</v>
      </c>
      <c r="G27" s="445"/>
      <c r="H27" s="117">
        <v>100</v>
      </c>
      <c r="I27" s="547">
        <v>2</v>
      </c>
      <c r="J27" s="483">
        <f>G27*I27</f>
        <v>0</v>
      </c>
      <c r="K27" s="471">
        <f>H27*I27</f>
        <v>200</v>
      </c>
      <c r="L27" s="476">
        <f>SUM(J27/K27)</f>
        <v>0</v>
      </c>
      <c r="M27" s="578"/>
      <c r="N27" s="472"/>
      <c r="O27" s="582"/>
      <c r="P27" s="573"/>
      <c r="Q27" s="569"/>
    </row>
    <row r="28" spans="2:17" ht="15" customHeight="1" outlineLevel="1">
      <c r="B28" s="504"/>
      <c r="C28" s="232" t="s">
        <v>111</v>
      </c>
      <c r="D28" s="320"/>
      <c r="E28" s="52"/>
      <c r="F28" s="293"/>
      <c r="G28" s="446"/>
      <c r="H28" s="52">
        <v>70</v>
      </c>
      <c r="I28" s="614"/>
      <c r="J28" s="484"/>
      <c r="K28" s="474"/>
      <c r="L28" s="465"/>
      <c r="M28" s="578"/>
      <c r="N28" s="472"/>
      <c r="O28" s="582"/>
      <c r="P28" s="573"/>
      <c r="Q28" s="569"/>
    </row>
    <row r="29" spans="2:17" ht="15" customHeight="1" outlineLevel="1">
      <c r="B29" s="504"/>
      <c r="C29" s="232" t="s">
        <v>112</v>
      </c>
      <c r="D29" s="320"/>
      <c r="E29" s="52"/>
      <c r="F29" s="293"/>
      <c r="G29" s="446"/>
      <c r="H29" s="52">
        <v>10</v>
      </c>
      <c r="I29" s="614"/>
      <c r="J29" s="484"/>
      <c r="K29" s="474"/>
      <c r="L29" s="465"/>
      <c r="M29" s="578"/>
      <c r="N29" s="472"/>
      <c r="O29" s="582"/>
      <c r="P29" s="573"/>
      <c r="Q29" s="569"/>
    </row>
    <row r="30" spans="2:17" ht="15" customHeight="1" outlineLevel="1">
      <c r="B30" s="504"/>
      <c r="C30" s="232" t="s">
        <v>114</v>
      </c>
      <c r="D30" s="320"/>
      <c r="E30" s="52"/>
      <c r="F30" s="293"/>
      <c r="G30" s="446"/>
      <c r="H30" s="52">
        <v>10</v>
      </c>
      <c r="I30" s="614"/>
      <c r="J30" s="484"/>
      <c r="K30" s="474"/>
      <c r="L30" s="465"/>
      <c r="M30" s="578"/>
      <c r="N30" s="472"/>
      <c r="O30" s="582"/>
      <c r="P30" s="573"/>
      <c r="Q30" s="569"/>
    </row>
    <row r="31" spans="2:17" ht="15" customHeight="1" outlineLevel="1">
      <c r="B31" s="511"/>
      <c r="C31" s="233" t="s">
        <v>113</v>
      </c>
      <c r="D31" s="321"/>
      <c r="E31" s="54"/>
      <c r="F31" s="294"/>
      <c r="G31" s="446"/>
      <c r="H31" s="54">
        <v>10</v>
      </c>
      <c r="I31" s="615"/>
      <c r="J31" s="485"/>
      <c r="K31" s="475"/>
      <c r="L31" s="466"/>
      <c r="M31" s="578"/>
      <c r="N31" s="472"/>
      <c r="O31" s="582"/>
      <c r="P31" s="573"/>
      <c r="Q31" s="569"/>
    </row>
    <row r="32" spans="2:17" ht="15" customHeight="1">
      <c r="B32" s="499" t="s">
        <v>61</v>
      </c>
      <c r="C32" s="231" t="s">
        <v>19</v>
      </c>
      <c r="D32" s="330"/>
      <c r="E32" s="50"/>
      <c r="F32" s="282">
        <f>K32/$N$26*$P$25</f>
        <v>0.024107142857142855</v>
      </c>
      <c r="G32" s="447"/>
      <c r="H32" s="50">
        <v>100</v>
      </c>
      <c r="I32" s="489">
        <v>3</v>
      </c>
      <c r="J32" s="515">
        <f>G32*I32</f>
        <v>0</v>
      </c>
      <c r="K32" s="503">
        <f>H32*I32</f>
        <v>300</v>
      </c>
      <c r="L32" s="502">
        <f>SUM(J32/K32)</f>
        <v>0</v>
      </c>
      <c r="M32" s="578"/>
      <c r="N32" s="472"/>
      <c r="O32" s="582"/>
      <c r="P32" s="573"/>
      <c r="Q32" s="569"/>
    </row>
    <row r="33" spans="2:17" ht="15" customHeight="1" outlineLevel="1">
      <c r="B33" s="468"/>
      <c r="C33" s="237" t="s">
        <v>111</v>
      </c>
      <c r="D33" s="331"/>
      <c r="E33" s="119"/>
      <c r="F33" s="293"/>
      <c r="G33" s="448"/>
      <c r="H33" s="119">
        <v>70</v>
      </c>
      <c r="I33" s="490"/>
      <c r="J33" s="516"/>
      <c r="K33" s="472"/>
      <c r="L33" s="500"/>
      <c r="M33" s="578"/>
      <c r="N33" s="472"/>
      <c r="O33" s="582"/>
      <c r="P33" s="573"/>
      <c r="Q33" s="569"/>
    </row>
    <row r="34" spans="2:17" ht="15" customHeight="1" outlineLevel="1">
      <c r="B34" s="468"/>
      <c r="C34" s="232" t="s">
        <v>112</v>
      </c>
      <c r="D34" s="320"/>
      <c r="E34" s="52"/>
      <c r="F34" s="293"/>
      <c r="G34" s="448"/>
      <c r="H34" s="52">
        <v>10</v>
      </c>
      <c r="I34" s="490"/>
      <c r="J34" s="516"/>
      <c r="K34" s="472"/>
      <c r="L34" s="500"/>
      <c r="M34" s="578"/>
      <c r="N34" s="472"/>
      <c r="O34" s="582"/>
      <c r="P34" s="573"/>
      <c r="Q34" s="569"/>
    </row>
    <row r="35" spans="2:17" ht="15" customHeight="1" outlineLevel="1">
      <c r="B35" s="468"/>
      <c r="C35" s="232" t="s">
        <v>114</v>
      </c>
      <c r="D35" s="320"/>
      <c r="E35" s="52"/>
      <c r="F35" s="293"/>
      <c r="G35" s="448"/>
      <c r="H35" s="52">
        <v>10</v>
      </c>
      <c r="I35" s="490"/>
      <c r="J35" s="516"/>
      <c r="K35" s="472"/>
      <c r="L35" s="500"/>
      <c r="M35" s="578"/>
      <c r="N35" s="472"/>
      <c r="O35" s="582"/>
      <c r="P35" s="573"/>
      <c r="Q35" s="569"/>
    </row>
    <row r="36" spans="2:17" ht="15" customHeight="1" outlineLevel="1">
      <c r="B36" s="492"/>
      <c r="C36" s="233" t="s">
        <v>113</v>
      </c>
      <c r="D36" s="321"/>
      <c r="E36" s="54"/>
      <c r="F36" s="294"/>
      <c r="G36" s="449"/>
      <c r="H36" s="54">
        <v>10</v>
      </c>
      <c r="I36" s="491"/>
      <c r="J36" s="529"/>
      <c r="K36" s="473"/>
      <c r="L36" s="501"/>
      <c r="M36" s="578"/>
      <c r="N36" s="472"/>
      <c r="O36" s="582"/>
      <c r="P36" s="573"/>
      <c r="Q36" s="569"/>
    </row>
    <row r="37" spans="2:17" ht="15">
      <c r="B37" s="499" t="s">
        <v>62</v>
      </c>
      <c r="C37" s="231" t="s">
        <v>186</v>
      </c>
      <c r="D37" s="330"/>
      <c r="E37" s="50"/>
      <c r="F37" s="282">
        <f>K37/$N$26*$P$25</f>
        <v>0.024107142857142855</v>
      </c>
      <c r="G37" s="447"/>
      <c r="H37" s="50">
        <v>100</v>
      </c>
      <c r="I37" s="489">
        <v>3</v>
      </c>
      <c r="J37" s="515">
        <f>G37*I37</f>
        <v>0</v>
      </c>
      <c r="K37" s="503">
        <f>H37*I37</f>
        <v>300</v>
      </c>
      <c r="L37" s="502">
        <f>SUM(J37/K37)</f>
        <v>0</v>
      </c>
      <c r="M37" s="578"/>
      <c r="N37" s="472"/>
      <c r="O37" s="582"/>
      <c r="P37" s="573"/>
      <c r="Q37" s="569"/>
    </row>
    <row r="38" spans="2:17" ht="15" customHeight="1" outlineLevel="1">
      <c r="B38" s="468"/>
      <c r="C38" s="232" t="s">
        <v>115</v>
      </c>
      <c r="D38" s="320"/>
      <c r="E38" s="52"/>
      <c r="F38" s="295"/>
      <c r="G38" s="448"/>
      <c r="H38" s="52">
        <v>50</v>
      </c>
      <c r="I38" s="490"/>
      <c r="J38" s="516"/>
      <c r="K38" s="472"/>
      <c r="L38" s="500"/>
      <c r="M38" s="578"/>
      <c r="N38" s="472"/>
      <c r="O38" s="582"/>
      <c r="P38" s="573"/>
      <c r="Q38" s="569"/>
    </row>
    <row r="39" spans="2:17" ht="15" customHeight="1" outlineLevel="1">
      <c r="B39" s="492"/>
      <c r="C39" s="233" t="s">
        <v>116</v>
      </c>
      <c r="D39" s="321"/>
      <c r="E39" s="54"/>
      <c r="F39" s="296"/>
      <c r="G39" s="449"/>
      <c r="H39" s="54">
        <v>50</v>
      </c>
      <c r="I39" s="491"/>
      <c r="J39" s="529"/>
      <c r="K39" s="473"/>
      <c r="L39" s="501"/>
      <c r="M39" s="578"/>
      <c r="N39" s="472"/>
      <c r="O39" s="582"/>
      <c r="P39" s="573"/>
      <c r="Q39" s="569"/>
    </row>
    <row r="40" spans="2:17" ht="15" customHeight="1">
      <c r="B40" s="499" t="s">
        <v>63</v>
      </c>
      <c r="C40" s="231" t="s">
        <v>20</v>
      </c>
      <c r="D40" s="330"/>
      <c r="E40" s="50"/>
      <c r="F40" s="282">
        <f>K40/$N$26*$P$25</f>
        <v>0.008035714285714285</v>
      </c>
      <c r="G40" s="447"/>
      <c r="H40" s="271">
        <v>100</v>
      </c>
      <c r="I40" s="489">
        <v>1</v>
      </c>
      <c r="J40" s="515">
        <f>G40*I40</f>
        <v>0</v>
      </c>
      <c r="K40" s="503">
        <f>H40*I40</f>
        <v>100</v>
      </c>
      <c r="L40" s="502">
        <f>SUM(J40/K40)</f>
        <v>0</v>
      </c>
      <c r="M40" s="578"/>
      <c r="N40" s="472"/>
      <c r="O40" s="582"/>
      <c r="P40" s="573"/>
      <c r="Q40" s="569"/>
    </row>
    <row r="41" spans="2:17" ht="15" customHeight="1" outlineLevel="1">
      <c r="B41" s="468"/>
      <c r="C41" s="232" t="s">
        <v>117</v>
      </c>
      <c r="D41" s="320"/>
      <c r="E41" s="52"/>
      <c r="F41" s="293"/>
      <c r="G41" s="448"/>
      <c r="H41" s="332">
        <v>35</v>
      </c>
      <c r="I41" s="490"/>
      <c r="J41" s="516"/>
      <c r="K41" s="472"/>
      <c r="L41" s="500"/>
      <c r="M41" s="578"/>
      <c r="N41" s="472"/>
      <c r="O41" s="582"/>
      <c r="P41" s="573"/>
      <c r="Q41" s="569"/>
    </row>
    <row r="42" spans="2:17" ht="15" customHeight="1" outlineLevel="1">
      <c r="B42" s="468"/>
      <c r="C42" s="232" t="s">
        <v>118</v>
      </c>
      <c r="D42" s="320"/>
      <c r="E42" s="52"/>
      <c r="F42" s="293"/>
      <c r="G42" s="448"/>
      <c r="H42" s="332">
        <v>25</v>
      </c>
      <c r="I42" s="490"/>
      <c r="J42" s="516"/>
      <c r="K42" s="472"/>
      <c r="L42" s="500"/>
      <c r="M42" s="578"/>
      <c r="N42" s="472"/>
      <c r="O42" s="582"/>
      <c r="P42" s="573"/>
      <c r="Q42" s="569"/>
    </row>
    <row r="43" spans="2:17" ht="15" customHeight="1" outlineLevel="1">
      <c r="B43" s="468"/>
      <c r="C43" s="232" t="s">
        <v>119</v>
      </c>
      <c r="D43" s="320"/>
      <c r="E43" s="52"/>
      <c r="F43" s="293"/>
      <c r="G43" s="448"/>
      <c r="H43" s="332">
        <v>35</v>
      </c>
      <c r="I43" s="490"/>
      <c r="J43" s="516"/>
      <c r="K43" s="472"/>
      <c r="L43" s="500"/>
      <c r="M43" s="578"/>
      <c r="N43" s="472"/>
      <c r="O43" s="582"/>
      <c r="P43" s="573"/>
      <c r="Q43" s="569"/>
    </row>
    <row r="44" spans="2:17" ht="15" customHeight="1" outlineLevel="1">
      <c r="B44" s="492"/>
      <c r="C44" s="233" t="s">
        <v>120</v>
      </c>
      <c r="D44" s="321"/>
      <c r="E44" s="54"/>
      <c r="F44" s="294"/>
      <c r="G44" s="449"/>
      <c r="H44" s="333">
        <v>20</v>
      </c>
      <c r="I44" s="491"/>
      <c r="J44" s="529"/>
      <c r="K44" s="473"/>
      <c r="L44" s="501"/>
      <c r="M44" s="578"/>
      <c r="N44" s="472"/>
      <c r="O44" s="582"/>
      <c r="P44" s="573"/>
      <c r="Q44" s="569"/>
    </row>
    <row r="45" spans="2:17" ht="15" customHeight="1">
      <c r="B45" s="499" t="s">
        <v>64</v>
      </c>
      <c r="C45" s="231" t="s">
        <v>21</v>
      </c>
      <c r="D45" s="330"/>
      <c r="E45" s="50"/>
      <c r="F45" s="282">
        <f>K45/$N$26*$P$25</f>
        <v>0.024107142857142855</v>
      </c>
      <c r="G45" s="447"/>
      <c r="H45" s="271">
        <v>100</v>
      </c>
      <c r="I45" s="489">
        <v>3</v>
      </c>
      <c r="J45" s="515">
        <f>G45*I45</f>
        <v>0</v>
      </c>
      <c r="K45" s="503">
        <f>H45*I45</f>
        <v>300</v>
      </c>
      <c r="L45" s="502">
        <f>SUM(J45/K45)</f>
        <v>0</v>
      </c>
      <c r="M45" s="578"/>
      <c r="N45" s="472"/>
      <c r="O45" s="582"/>
      <c r="P45" s="573"/>
      <c r="Q45" s="569"/>
    </row>
    <row r="46" spans="2:17" ht="15" customHeight="1" outlineLevel="1">
      <c r="B46" s="504"/>
      <c r="C46" s="232" t="s">
        <v>121</v>
      </c>
      <c r="D46" s="320"/>
      <c r="E46" s="52"/>
      <c r="F46" s="295"/>
      <c r="G46" s="448"/>
      <c r="H46" s="332">
        <v>16</v>
      </c>
      <c r="I46" s="490"/>
      <c r="J46" s="516"/>
      <c r="K46" s="472"/>
      <c r="L46" s="500"/>
      <c r="M46" s="578"/>
      <c r="N46" s="472"/>
      <c r="O46" s="582"/>
      <c r="P46" s="573"/>
      <c r="Q46" s="569"/>
    </row>
    <row r="47" spans="2:17" ht="15" customHeight="1" outlineLevel="1">
      <c r="B47" s="504"/>
      <c r="C47" s="232" t="s">
        <v>122</v>
      </c>
      <c r="D47" s="320"/>
      <c r="E47" s="52"/>
      <c r="F47" s="295"/>
      <c r="G47" s="448"/>
      <c r="H47" s="332">
        <v>14</v>
      </c>
      <c r="I47" s="490"/>
      <c r="J47" s="516"/>
      <c r="K47" s="472"/>
      <c r="L47" s="500"/>
      <c r="M47" s="578"/>
      <c r="N47" s="472"/>
      <c r="O47" s="582"/>
      <c r="P47" s="573"/>
      <c r="Q47" s="569"/>
    </row>
    <row r="48" spans="2:17" ht="15" customHeight="1" outlineLevel="1">
      <c r="B48" s="504"/>
      <c r="C48" s="232" t="s">
        <v>196</v>
      </c>
      <c r="D48" s="320"/>
      <c r="E48" s="52"/>
      <c r="F48" s="295"/>
      <c r="G48" s="448"/>
      <c r="H48" s="332">
        <v>14</v>
      </c>
      <c r="I48" s="490"/>
      <c r="J48" s="516"/>
      <c r="K48" s="472"/>
      <c r="L48" s="500"/>
      <c r="M48" s="578"/>
      <c r="N48" s="472"/>
      <c r="O48" s="582"/>
      <c r="P48" s="573"/>
      <c r="Q48" s="569"/>
    </row>
    <row r="49" spans="2:17" ht="15" customHeight="1" outlineLevel="1">
      <c r="B49" s="504"/>
      <c r="C49" s="232" t="s">
        <v>123</v>
      </c>
      <c r="D49" s="320"/>
      <c r="E49" s="52"/>
      <c r="F49" s="295"/>
      <c r="G49" s="448"/>
      <c r="H49" s="332">
        <v>14</v>
      </c>
      <c r="I49" s="490"/>
      <c r="J49" s="516"/>
      <c r="K49" s="472"/>
      <c r="L49" s="500"/>
      <c r="M49" s="578"/>
      <c r="N49" s="472"/>
      <c r="O49" s="582"/>
      <c r="P49" s="573"/>
      <c r="Q49" s="569"/>
    </row>
    <row r="50" spans="2:17" ht="15" customHeight="1" outlineLevel="1">
      <c r="B50" s="504"/>
      <c r="C50" s="232" t="s">
        <v>175</v>
      </c>
      <c r="D50" s="320"/>
      <c r="E50" s="52"/>
      <c r="F50" s="295"/>
      <c r="G50" s="448"/>
      <c r="H50" s="332">
        <v>14</v>
      </c>
      <c r="I50" s="490"/>
      <c r="J50" s="516"/>
      <c r="K50" s="472"/>
      <c r="L50" s="500"/>
      <c r="M50" s="578"/>
      <c r="N50" s="472"/>
      <c r="O50" s="582"/>
      <c r="P50" s="573"/>
      <c r="Q50" s="569"/>
    </row>
    <row r="51" spans="2:17" ht="15" customHeight="1" outlineLevel="1">
      <c r="B51" s="504"/>
      <c r="C51" s="232" t="s">
        <v>124</v>
      </c>
      <c r="D51" s="320"/>
      <c r="E51" s="52"/>
      <c r="F51" s="295"/>
      <c r="G51" s="448"/>
      <c r="H51" s="332">
        <v>14</v>
      </c>
      <c r="I51" s="490"/>
      <c r="J51" s="516"/>
      <c r="K51" s="472"/>
      <c r="L51" s="500"/>
      <c r="M51" s="578"/>
      <c r="N51" s="472"/>
      <c r="O51" s="582"/>
      <c r="P51" s="573"/>
      <c r="Q51" s="569"/>
    </row>
    <row r="52" spans="2:17" ht="15" customHeight="1" outlineLevel="1">
      <c r="B52" s="511"/>
      <c r="C52" s="233" t="s">
        <v>125</v>
      </c>
      <c r="D52" s="321"/>
      <c r="E52" s="54"/>
      <c r="F52" s="296"/>
      <c r="G52" s="449"/>
      <c r="H52" s="333">
        <v>14</v>
      </c>
      <c r="I52" s="491"/>
      <c r="J52" s="529"/>
      <c r="K52" s="473"/>
      <c r="L52" s="501"/>
      <c r="M52" s="578"/>
      <c r="N52" s="472"/>
      <c r="O52" s="582"/>
      <c r="P52" s="573"/>
      <c r="Q52" s="569"/>
    </row>
    <row r="53" spans="2:17" ht="15" customHeight="1">
      <c r="B53" s="499" t="s">
        <v>65</v>
      </c>
      <c r="C53" s="231" t="s">
        <v>22</v>
      </c>
      <c r="D53" s="330"/>
      <c r="E53" s="50"/>
      <c r="F53" s="282">
        <f>K53/$N$26*$P$25</f>
        <v>0.01607142857142857</v>
      </c>
      <c r="G53" s="439"/>
      <c r="H53" s="271">
        <v>100</v>
      </c>
      <c r="I53" s="489">
        <v>2</v>
      </c>
      <c r="J53" s="515">
        <f>G53*I53</f>
        <v>0</v>
      </c>
      <c r="K53" s="503">
        <f>H53*I53</f>
        <v>200</v>
      </c>
      <c r="L53" s="502">
        <f>SUM(J53/K53)</f>
        <v>0</v>
      </c>
      <c r="M53" s="578"/>
      <c r="N53" s="472"/>
      <c r="O53" s="582"/>
      <c r="P53" s="573"/>
      <c r="Q53" s="569"/>
    </row>
    <row r="54" spans="2:17" ht="15" customHeight="1" outlineLevel="1">
      <c r="B54" s="504"/>
      <c r="C54" s="232" t="s">
        <v>126</v>
      </c>
      <c r="D54" s="320"/>
      <c r="E54" s="52"/>
      <c r="F54" s="295"/>
      <c r="G54" s="448"/>
      <c r="H54" s="332">
        <v>10</v>
      </c>
      <c r="I54" s="490"/>
      <c r="J54" s="516"/>
      <c r="K54" s="472"/>
      <c r="L54" s="500"/>
      <c r="M54" s="578"/>
      <c r="N54" s="472"/>
      <c r="O54" s="582"/>
      <c r="P54" s="573"/>
      <c r="Q54" s="569"/>
    </row>
    <row r="55" spans="2:17" ht="15" customHeight="1" outlineLevel="1">
      <c r="B55" s="504"/>
      <c r="C55" s="232" t="s">
        <v>127</v>
      </c>
      <c r="D55" s="320"/>
      <c r="E55" s="52"/>
      <c r="F55" s="295"/>
      <c r="G55" s="448"/>
      <c r="H55" s="332">
        <v>10</v>
      </c>
      <c r="I55" s="490"/>
      <c r="J55" s="516"/>
      <c r="K55" s="472"/>
      <c r="L55" s="500"/>
      <c r="M55" s="578"/>
      <c r="N55" s="472"/>
      <c r="O55" s="582"/>
      <c r="P55" s="573"/>
      <c r="Q55" s="569"/>
    </row>
    <row r="56" spans="2:17" ht="15" customHeight="1" outlineLevel="1">
      <c r="B56" s="504"/>
      <c r="C56" s="232" t="s">
        <v>128</v>
      </c>
      <c r="D56" s="320"/>
      <c r="E56" s="52"/>
      <c r="F56" s="295"/>
      <c r="G56" s="448"/>
      <c r="H56" s="332">
        <v>10</v>
      </c>
      <c r="I56" s="490"/>
      <c r="J56" s="516"/>
      <c r="K56" s="472"/>
      <c r="L56" s="500"/>
      <c r="M56" s="578"/>
      <c r="N56" s="472"/>
      <c r="O56" s="582"/>
      <c r="P56" s="573"/>
      <c r="Q56" s="569"/>
    </row>
    <row r="57" spans="2:17" ht="15" customHeight="1" outlineLevel="1">
      <c r="B57" s="504"/>
      <c r="C57" s="232" t="s">
        <v>129</v>
      </c>
      <c r="D57" s="320"/>
      <c r="E57" s="52"/>
      <c r="F57" s="295"/>
      <c r="G57" s="448"/>
      <c r="H57" s="332">
        <v>10</v>
      </c>
      <c r="I57" s="490"/>
      <c r="J57" s="516"/>
      <c r="K57" s="472"/>
      <c r="L57" s="500"/>
      <c r="M57" s="578"/>
      <c r="N57" s="472"/>
      <c r="O57" s="582"/>
      <c r="P57" s="573"/>
      <c r="Q57" s="569"/>
    </row>
    <row r="58" spans="2:17" ht="15" customHeight="1" outlineLevel="1">
      <c r="B58" s="504"/>
      <c r="C58" s="232" t="s">
        <v>130</v>
      </c>
      <c r="D58" s="320"/>
      <c r="E58" s="52"/>
      <c r="F58" s="295"/>
      <c r="G58" s="448"/>
      <c r="H58" s="332">
        <v>15</v>
      </c>
      <c r="I58" s="490"/>
      <c r="J58" s="516"/>
      <c r="K58" s="472"/>
      <c r="L58" s="500"/>
      <c r="M58" s="578"/>
      <c r="N58" s="472"/>
      <c r="O58" s="582"/>
      <c r="P58" s="573"/>
      <c r="Q58" s="569"/>
    </row>
    <row r="59" spans="2:17" ht="15" customHeight="1" outlineLevel="1">
      <c r="B59" s="504"/>
      <c r="C59" s="232" t="s">
        <v>198</v>
      </c>
      <c r="D59" s="320"/>
      <c r="E59" s="52"/>
      <c r="F59" s="295"/>
      <c r="G59" s="448"/>
      <c r="H59" s="332">
        <v>15</v>
      </c>
      <c r="I59" s="490"/>
      <c r="J59" s="516"/>
      <c r="K59" s="472"/>
      <c r="L59" s="500"/>
      <c r="M59" s="578"/>
      <c r="N59" s="472"/>
      <c r="O59" s="582"/>
      <c r="P59" s="573"/>
      <c r="Q59" s="569"/>
    </row>
    <row r="60" spans="2:17" ht="15" customHeight="1" outlineLevel="1">
      <c r="B60" s="504"/>
      <c r="C60" s="232" t="s">
        <v>197</v>
      </c>
      <c r="D60" s="320"/>
      <c r="E60" s="52"/>
      <c r="F60" s="295"/>
      <c r="G60" s="448"/>
      <c r="H60" s="332">
        <v>15</v>
      </c>
      <c r="I60" s="490"/>
      <c r="J60" s="516"/>
      <c r="K60" s="472"/>
      <c r="L60" s="500"/>
      <c r="M60" s="578"/>
      <c r="N60" s="472"/>
      <c r="O60" s="582"/>
      <c r="P60" s="573"/>
      <c r="Q60" s="569"/>
    </row>
    <row r="61" spans="2:17" ht="15" customHeight="1" outlineLevel="1">
      <c r="B61" s="511"/>
      <c r="C61" s="233" t="s">
        <v>131</v>
      </c>
      <c r="D61" s="321"/>
      <c r="E61" s="54"/>
      <c r="F61" s="296"/>
      <c r="G61" s="449"/>
      <c r="H61" s="333">
        <v>15</v>
      </c>
      <c r="I61" s="491"/>
      <c r="J61" s="529"/>
      <c r="K61" s="473"/>
      <c r="L61" s="501"/>
      <c r="M61" s="578"/>
      <c r="N61" s="472"/>
      <c r="O61" s="582"/>
      <c r="P61" s="573"/>
      <c r="Q61" s="569"/>
    </row>
    <row r="62" spans="2:17" ht="15" customHeight="1">
      <c r="B62" s="499" t="s">
        <v>66</v>
      </c>
      <c r="C62" s="231" t="s">
        <v>68</v>
      </c>
      <c r="D62" s="330"/>
      <c r="E62" s="50"/>
      <c r="F62" s="282">
        <f>K62/$N$26*$P$25</f>
        <v>0.008035714285714285</v>
      </c>
      <c r="G62" s="447"/>
      <c r="H62" s="271">
        <v>100</v>
      </c>
      <c r="I62" s="489">
        <v>1</v>
      </c>
      <c r="J62" s="515">
        <f>G62*I62</f>
        <v>0</v>
      </c>
      <c r="K62" s="503">
        <f>H62*I62</f>
        <v>100</v>
      </c>
      <c r="L62" s="502">
        <f>SUM(J62/K62)</f>
        <v>0</v>
      </c>
      <c r="M62" s="578"/>
      <c r="N62" s="472"/>
      <c r="O62" s="582"/>
      <c r="P62" s="573"/>
      <c r="Q62" s="569"/>
    </row>
    <row r="63" spans="2:17" ht="15" customHeight="1" outlineLevel="1">
      <c r="B63" s="468"/>
      <c r="C63" s="232" t="s">
        <v>199</v>
      </c>
      <c r="D63" s="320"/>
      <c r="E63" s="52"/>
      <c r="F63" s="293"/>
      <c r="G63" s="448"/>
      <c r="H63" s="332">
        <v>40</v>
      </c>
      <c r="I63" s="490"/>
      <c r="J63" s="516"/>
      <c r="K63" s="472"/>
      <c r="L63" s="555"/>
      <c r="M63" s="578"/>
      <c r="N63" s="472"/>
      <c r="O63" s="582"/>
      <c r="P63" s="573"/>
      <c r="Q63" s="569"/>
    </row>
    <row r="64" spans="2:17" ht="15" customHeight="1" outlineLevel="1">
      <c r="B64" s="492"/>
      <c r="C64" s="233" t="s">
        <v>200</v>
      </c>
      <c r="D64" s="321"/>
      <c r="E64" s="54"/>
      <c r="F64" s="294"/>
      <c r="G64" s="449"/>
      <c r="H64" s="333">
        <v>100</v>
      </c>
      <c r="I64" s="491"/>
      <c r="J64" s="529"/>
      <c r="K64" s="473"/>
      <c r="L64" s="595"/>
      <c r="M64" s="578"/>
      <c r="N64" s="472"/>
      <c r="O64" s="582"/>
      <c r="P64" s="573"/>
      <c r="Q64" s="569"/>
    </row>
    <row r="65" spans="2:17" ht="15">
      <c r="B65" s="543" t="s">
        <v>67</v>
      </c>
      <c r="C65" s="427" t="s">
        <v>23</v>
      </c>
      <c r="D65" s="428"/>
      <c r="E65" s="430"/>
      <c r="F65" s="375">
        <f>K65/$N$26*$P$25</f>
        <v>0.008035714285714285</v>
      </c>
      <c r="G65" s="450"/>
      <c r="H65" s="429">
        <v>100</v>
      </c>
      <c r="I65" s="541">
        <v>1</v>
      </c>
      <c r="J65" s="542">
        <f>G65*I65</f>
        <v>0</v>
      </c>
      <c r="K65" s="540">
        <f>H65*I65</f>
        <v>100</v>
      </c>
      <c r="L65" s="554">
        <f>SUM(J65/K65)</f>
        <v>0</v>
      </c>
      <c r="M65" s="578"/>
      <c r="N65" s="472"/>
      <c r="O65" s="582"/>
      <c r="P65" s="573"/>
      <c r="Q65" s="569"/>
    </row>
    <row r="66" spans="2:17" ht="15" customHeight="1" outlineLevel="1">
      <c r="B66" s="468"/>
      <c r="C66" s="232" t="s">
        <v>133</v>
      </c>
      <c r="D66" s="320"/>
      <c r="E66" s="52"/>
      <c r="F66" s="295"/>
      <c r="G66" s="448"/>
      <c r="H66" s="332">
        <v>50</v>
      </c>
      <c r="I66" s="490"/>
      <c r="J66" s="516"/>
      <c r="K66" s="472"/>
      <c r="L66" s="500"/>
      <c r="M66" s="578"/>
      <c r="N66" s="472"/>
      <c r="O66" s="582"/>
      <c r="P66" s="573"/>
      <c r="Q66" s="569"/>
    </row>
    <row r="67" spans="2:17" ht="15" customHeight="1" outlineLevel="1" thickBot="1">
      <c r="B67" s="524"/>
      <c r="C67" s="239" t="s">
        <v>134</v>
      </c>
      <c r="D67" s="323"/>
      <c r="E67" s="52"/>
      <c r="F67" s="297"/>
      <c r="G67" s="451"/>
      <c r="H67" s="332">
        <v>50</v>
      </c>
      <c r="I67" s="514"/>
      <c r="J67" s="517"/>
      <c r="K67" s="518"/>
      <c r="L67" s="552"/>
      <c r="M67" s="578"/>
      <c r="N67" s="472"/>
      <c r="O67" s="582"/>
      <c r="P67" s="573"/>
      <c r="Q67" s="569"/>
    </row>
    <row r="68" spans="2:17" ht="15.75" thickBot="1">
      <c r="B68" s="121"/>
      <c r="C68" s="220" t="s">
        <v>24</v>
      </c>
      <c r="D68" s="111"/>
      <c r="E68" s="110"/>
      <c r="F68" s="122"/>
      <c r="G68" s="113"/>
      <c r="H68" s="110"/>
      <c r="I68" s="111"/>
      <c r="J68" s="114"/>
      <c r="K68" s="115"/>
      <c r="L68" s="116"/>
      <c r="M68" s="578"/>
      <c r="N68" s="472"/>
      <c r="O68" s="582"/>
      <c r="P68" s="573"/>
      <c r="Q68" s="569"/>
    </row>
    <row r="69" spans="2:17" ht="15" customHeight="1">
      <c r="B69" s="230" t="s">
        <v>110</v>
      </c>
      <c r="C69" s="225" t="s">
        <v>25</v>
      </c>
      <c r="D69" s="123"/>
      <c r="E69" s="125"/>
      <c r="F69" s="27">
        <f>K69/$N$26*$P$25</f>
        <v>0.01607142857142857</v>
      </c>
      <c r="G69" s="452"/>
      <c r="H69" s="124">
        <v>100</v>
      </c>
      <c r="I69" s="55">
        <v>2</v>
      </c>
      <c r="J69" s="127">
        <f>G69*I69</f>
        <v>0</v>
      </c>
      <c r="K69" s="43">
        <f>H69*I69</f>
        <v>200</v>
      </c>
      <c r="L69" s="128">
        <f>SUM(J69/K69)</f>
        <v>0</v>
      </c>
      <c r="M69" s="578"/>
      <c r="N69" s="472"/>
      <c r="O69" s="582"/>
      <c r="P69" s="573"/>
      <c r="Q69" s="569"/>
    </row>
    <row r="70" spans="2:17" ht="15" customHeight="1">
      <c r="B70" s="226" t="s">
        <v>82</v>
      </c>
      <c r="C70" s="227" t="s">
        <v>26</v>
      </c>
      <c r="D70" s="129"/>
      <c r="E70" s="130"/>
      <c r="F70" s="48">
        <f>K70/$N$26*$P$25</f>
        <v>0.008035714285714285</v>
      </c>
      <c r="G70" s="453"/>
      <c r="H70" s="37">
        <v>100</v>
      </c>
      <c r="I70" s="38">
        <v>1</v>
      </c>
      <c r="J70" s="39">
        <f>G70*I70</f>
        <v>0</v>
      </c>
      <c r="K70" s="40">
        <f>H70*I70</f>
        <v>100</v>
      </c>
      <c r="L70" s="41">
        <f>SUM(J70/K70)</f>
        <v>0</v>
      </c>
      <c r="M70" s="578"/>
      <c r="N70" s="472"/>
      <c r="O70" s="582"/>
      <c r="P70" s="573"/>
      <c r="Q70" s="569"/>
    </row>
    <row r="71" spans="2:17" ht="15" customHeight="1">
      <c r="B71" s="499" t="s">
        <v>80</v>
      </c>
      <c r="C71" s="231" t="s">
        <v>27</v>
      </c>
      <c r="D71" s="330"/>
      <c r="E71" s="50"/>
      <c r="F71" s="282">
        <f>K71/$N$26*$P$25</f>
        <v>0.01607142857142857</v>
      </c>
      <c r="G71" s="447"/>
      <c r="H71" s="271">
        <v>100</v>
      </c>
      <c r="I71" s="489">
        <v>2</v>
      </c>
      <c r="J71" s="515">
        <f>G71*I71</f>
        <v>0</v>
      </c>
      <c r="K71" s="503">
        <f>H71*I71</f>
        <v>200</v>
      </c>
      <c r="L71" s="502">
        <f>SUM(J71/K71)</f>
        <v>0</v>
      </c>
      <c r="M71" s="578"/>
      <c r="N71" s="472"/>
      <c r="O71" s="582"/>
      <c r="P71" s="573"/>
      <c r="Q71" s="569"/>
    </row>
    <row r="72" spans="2:17" ht="15" customHeight="1" outlineLevel="1">
      <c r="B72" s="504"/>
      <c r="C72" s="232" t="s">
        <v>201</v>
      </c>
      <c r="D72" s="320"/>
      <c r="E72" s="52"/>
      <c r="F72" s="295"/>
      <c r="G72" s="448"/>
      <c r="H72" s="332">
        <v>15</v>
      </c>
      <c r="I72" s="490"/>
      <c r="J72" s="516"/>
      <c r="K72" s="472"/>
      <c r="L72" s="500"/>
      <c r="M72" s="578"/>
      <c r="N72" s="472"/>
      <c r="O72" s="582"/>
      <c r="P72" s="573"/>
      <c r="Q72" s="569"/>
    </row>
    <row r="73" spans="2:17" ht="15" customHeight="1" outlineLevel="1">
      <c r="B73" s="504"/>
      <c r="C73" s="232" t="s">
        <v>202</v>
      </c>
      <c r="D73" s="320"/>
      <c r="E73" s="52"/>
      <c r="F73" s="295"/>
      <c r="G73" s="448"/>
      <c r="H73" s="332">
        <v>15</v>
      </c>
      <c r="I73" s="490"/>
      <c r="J73" s="516"/>
      <c r="K73" s="472"/>
      <c r="L73" s="500"/>
      <c r="M73" s="578"/>
      <c r="N73" s="472"/>
      <c r="O73" s="582"/>
      <c r="P73" s="573"/>
      <c r="Q73" s="569"/>
    </row>
    <row r="74" spans="2:17" ht="15" customHeight="1" outlineLevel="1">
      <c r="B74" s="504"/>
      <c r="C74" s="232" t="s">
        <v>203</v>
      </c>
      <c r="D74" s="320"/>
      <c r="E74" s="52"/>
      <c r="F74" s="295"/>
      <c r="G74" s="448"/>
      <c r="H74" s="332">
        <v>15</v>
      </c>
      <c r="I74" s="490"/>
      <c r="J74" s="516"/>
      <c r="K74" s="472"/>
      <c r="L74" s="500"/>
      <c r="M74" s="578"/>
      <c r="N74" s="472"/>
      <c r="O74" s="582"/>
      <c r="P74" s="573"/>
      <c r="Q74" s="569"/>
    </row>
    <row r="75" spans="2:17" ht="15" customHeight="1" outlineLevel="1">
      <c r="B75" s="504"/>
      <c r="C75" s="232" t="s">
        <v>204</v>
      </c>
      <c r="D75" s="320"/>
      <c r="E75" s="52"/>
      <c r="F75" s="295"/>
      <c r="G75" s="448"/>
      <c r="H75" s="332">
        <v>25</v>
      </c>
      <c r="I75" s="490"/>
      <c r="J75" s="516"/>
      <c r="K75" s="472"/>
      <c r="L75" s="500"/>
      <c r="M75" s="578"/>
      <c r="N75" s="472"/>
      <c r="O75" s="582"/>
      <c r="P75" s="573"/>
      <c r="Q75" s="569"/>
    </row>
    <row r="76" spans="2:17" ht="15" customHeight="1" outlineLevel="1">
      <c r="B76" s="504"/>
      <c r="C76" s="232" t="s">
        <v>205</v>
      </c>
      <c r="D76" s="320"/>
      <c r="E76" s="52"/>
      <c r="F76" s="295"/>
      <c r="G76" s="448"/>
      <c r="H76" s="332">
        <v>20</v>
      </c>
      <c r="I76" s="490"/>
      <c r="J76" s="516"/>
      <c r="K76" s="472"/>
      <c r="L76" s="500"/>
      <c r="M76" s="578"/>
      <c r="N76" s="472"/>
      <c r="O76" s="582"/>
      <c r="P76" s="573"/>
      <c r="Q76" s="569"/>
    </row>
    <row r="77" spans="2:17" ht="15" customHeight="1" outlineLevel="1">
      <c r="B77" s="504"/>
      <c r="C77" s="232" t="s">
        <v>206</v>
      </c>
      <c r="D77" s="320"/>
      <c r="E77" s="52"/>
      <c r="F77" s="295"/>
      <c r="G77" s="448"/>
      <c r="H77" s="332">
        <v>10</v>
      </c>
      <c r="I77" s="490"/>
      <c r="J77" s="516"/>
      <c r="K77" s="472"/>
      <c r="L77" s="500"/>
      <c r="M77" s="578"/>
      <c r="N77" s="472"/>
      <c r="O77" s="582"/>
      <c r="P77" s="573"/>
      <c r="Q77" s="569"/>
    </row>
    <row r="78" spans="2:17" ht="15" customHeight="1">
      <c r="B78" s="499" t="s">
        <v>81</v>
      </c>
      <c r="C78" s="231" t="s">
        <v>69</v>
      </c>
      <c r="D78" s="330"/>
      <c r="E78" s="50"/>
      <c r="F78" s="282">
        <f>K78/$N$26*$P$25</f>
        <v>0.01607142857142857</v>
      </c>
      <c r="G78" s="447"/>
      <c r="H78" s="271">
        <v>100</v>
      </c>
      <c r="I78" s="489">
        <v>2</v>
      </c>
      <c r="J78" s="515">
        <f>G78*I78</f>
        <v>0</v>
      </c>
      <c r="K78" s="503">
        <f>H78*I78</f>
        <v>200</v>
      </c>
      <c r="L78" s="502">
        <f>SUM(J78/K78)</f>
        <v>0</v>
      </c>
      <c r="M78" s="578"/>
      <c r="N78" s="472"/>
      <c r="O78" s="582"/>
      <c r="P78" s="573"/>
      <c r="Q78" s="569"/>
    </row>
    <row r="79" spans="2:17" ht="15" customHeight="1" outlineLevel="1">
      <c r="B79" s="525"/>
      <c r="C79" s="232" t="s">
        <v>138</v>
      </c>
      <c r="D79" s="320"/>
      <c r="E79" s="52"/>
      <c r="F79" s="298"/>
      <c r="G79" s="448"/>
      <c r="H79" s="332">
        <v>25</v>
      </c>
      <c r="I79" s="545"/>
      <c r="J79" s="527"/>
      <c r="K79" s="549"/>
      <c r="L79" s="555"/>
      <c r="M79" s="578"/>
      <c r="N79" s="472"/>
      <c r="O79" s="582"/>
      <c r="P79" s="573"/>
      <c r="Q79" s="569"/>
    </row>
    <row r="80" spans="2:17" ht="15" customHeight="1" outlineLevel="1">
      <c r="B80" s="525"/>
      <c r="C80" s="232" t="s">
        <v>139</v>
      </c>
      <c r="D80" s="320"/>
      <c r="E80" s="52"/>
      <c r="F80" s="298"/>
      <c r="G80" s="448"/>
      <c r="H80" s="332">
        <v>25</v>
      </c>
      <c r="I80" s="545"/>
      <c r="J80" s="527"/>
      <c r="K80" s="549"/>
      <c r="L80" s="555"/>
      <c r="M80" s="578"/>
      <c r="N80" s="472"/>
      <c r="O80" s="582"/>
      <c r="P80" s="573"/>
      <c r="Q80" s="569"/>
    </row>
    <row r="81" spans="2:17" ht="15" customHeight="1" outlineLevel="1">
      <c r="B81" s="525"/>
      <c r="C81" s="232" t="s">
        <v>140</v>
      </c>
      <c r="D81" s="320"/>
      <c r="E81" s="52"/>
      <c r="F81" s="298"/>
      <c r="G81" s="448"/>
      <c r="H81" s="332">
        <v>25</v>
      </c>
      <c r="I81" s="545"/>
      <c r="J81" s="527"/>
      <c r="K81" s="549"/>
      <c r="L81" s="555"/>
      <c r="M81" s="578"/>
      <c r="N81" s="472"/>
      <c r="O81" s="582"/>
      <c r="P81" s="573"/>
      <c r="Q81" s="569"/>
    </row>
    <row r="82" spans="2:17" ht="15" customHeight="1" outlineLevel="1">
      <c r="B82" s="525"/>
      <c r="C82" s="232" t="s">
        <v>176</v>
      </c>
      <c r="D82" s="320"/>
      <c r="E82" s="52"/>
      <c r="F82" s="298"/>
      <c r="G82" s="448"/>
      <c r="H82" s="332">
        <v>15</v>
      </c>
      <c r="I82" s="545"/>
      <c r="J82" s="527"/>
      <c r="K82" s="549"/>
      <c r="L82" s="555"/>
      <c r="M82" s="578"/>
      <c r="N82" s="472"/>
      <c r="O82" s="582"/>
      <c r="P82" s="573"/>
      <c r="Q82" s="569"/>
    </row>
    <row r="83" spans="2:17" ht="15" customHeight="1" outlineLevel="1">
      <c r="B83" s="551"/>
      <c r="C83" s="233" t="s">
        <v>141</v>
      </c>
      <c r="D83" s="321"/>
      <c r="E83" s="54"/>
      <c r="F83" s="299"/>
      <c r="G83" s="449"/>
      <c r="H83" s="333">
        <v>10</v>
      </c>
      <c r="I83" s="546"/>
      <c r="J83" s="544"/>
      <c r="K83" s="550"/>
      <c r="L83" s="595"/>
      <c r="M83" s="578"/>
      <c r="N83" s="472"/>
      <c r="O83" s="582"/>
      <c r="P83" s="573"/>
      <c r="Q83" s="569"/>
    </row>
    <row r="84" spans="2:17" ht="15">
      <c r="B84" s="499" t="s">
        <v>83</v>
      </c>
      <c r="C84" s="238" t="s">
        <v>28</v>
      </c>
      <c r="D84" s="330"/>
      <c r="E84" s="50"/>
      <c r="F84" s="282">
        <f>K84/$N$26*$P$25</f>
        <v>0.008035714285714285</v>
      </c>
      <c r="G84" s="447"/>
      <c r="H84" s="271">
        <v>100</v>
      </c>
      <c r="I84" s="489">
        <v>1</v>
      </c>
      <c r="J84" s="515">
        <f>G84*I84</f>
        <v>0</v>
      </c>
      <c r="K84" s="503">
        <f>H84*I84</f>
        <v>100</v>
      </c>
      <c r="L84" s="502">
        <f>SUM(J84/K84)</f>
        <v>0</v>
      </c>
      <c r="M84" s="578"/>
      <c r="N84" s="472"/>
      <c r="O84" s="582"/>
      <c r="P84" s="573"/>
      <c r="Q84" s="569"/>
    </row>
    <row r="85" spans="2:17" ht="15" customHeight="1" outlineLevel="1">
      <c r="B85" s="468"/>
      <c r="C85" s="232" t="s">
        <v>142</v>
      </c>
      <c r="D85" s="331"/>
      <c r="E85" s="119"/>
      <c r="F85" s="295"/>
      <c r="G85" s="448"/>
      <c r="H85" s="337">
        <v>50</v>
      </c>
      <c r="I85" s="490"/>
      <c r="J85" s="516"/>
      <c r="K85" s="472"/>
      <c r="L85" s="500"/>
      <c r="M85" s="578"/>
      <c r="N85" s="472"/>
      <c r="O85" s="582"/>
      <c r="P85" s="573"/>
      <c r="Q85" s="569"/>
    </row>
    <row r="86" spans="2:17" ht="15" customHeight="1" outlineLevel="1" thickBot="1">
      <c r="B86" s="524"/>
      <c r="C86" s="239" t="s">
        <v>143</v>
      </c>
      <c r="D86" s="323"/>
      <c r="E86" s="52"/>
      <c r="F86" s="297"/>
      <c r="G86" s="451"/>
      <c r="H86" s="332">
        <v>50</v>
      </c>
      <c r="I86" s="514"/>
      <c r="J86" s="517"/>
      <c r="K86" s="518"/>
      <c r="L86" s="552"/>
      <c r="M86" s="578"/>
      <c r="N86" s="472"/>
      <c r="O86" s="582"/>
      <c r="P86" s="573"/>
      <c r="Q86" s="569"/>
    </row>
    <row r="87" spans="2:17" ht="15.75" thickBot="1">
      <c r="B87" s="121"/>
      <c r="C87" s="220" t="s">
        <v>70</v>
      </c>
      <c r="D87" s="111"/>
      <c r="E87" s="110"/>
      <c r="F87" s="122"/>
      <c r="G87" s="113"/>
      <c r="H87" s="110"/>
      <c r="I87" s="111"/>
      <c r="J87" s="114"/>
      <c r="K87" s="115"/>
      <c r="L87" s="116"/>
      <c r="M87" s="578"/>
      <c r="N87" s="472"/>
      <c r="O87" s="582"/>
      <c r="P87" s="573"/>
      <c r="Q87" s="569"/>
    </row>
    <row r="88" spans="2:17" ht="15" customHeight="1">
      <c r="B88" s="467" t="s">
        <v>84</v>
      </c>
      <c r="C88" s="236" t="s">
        <v>193</v>
      </c>
      <c r="D88" s="329"/>
      <c r="E88" s="117"/>
      <c r="F88" s="292">
        <f>K88/$N$26*$P$25</f>
        <v>0.024107142857142855</v>
      </c>
      <c r="G88" s="454"/>
      <c r="H88" s="117">
        <v>100</v>
      </c>
      <c r="I88" s="547">
        <v>3</v>
      </c>
      <c r="J88" s="483">
        <f>G88*I88</f>
        <v>0</v>
      </c>
      <c r="K88" s="471">
        <f>H88*I88</f>
        <v>300</v>
      </c>
      <c r="L88" s="476">
        <f>SUM(J88/K88)</f>
        <v>0</v>
      </c>
      <c r="M88" s="578"/>
      <c r="N88" s="472"/>
      <c r="O88" s="582"/>
      <c r="P88" s="573"/>
      <c r="Q88" s="569"/>
    </row>
    <row r="89" spans="2:17" ht="15" customHeight="1" outlineLevel="1">
      <c r="B89" s="525"/>
      <c r="C89" s="232" t="s">
        <v>144</v>
      </c>
      <c r="D89" s="320"/>
      <c r="E89" s="52"/>
      <c r="F89" s="298"/>
      <c r="G89" s="448"/>
      <c r="H89" s="52">
        <v>20</v>
      </c>
      <c r="I89" s="545"/>
      <c r="J89" s="527"/>
      <c r="K89" s="549"/>
      <c r="L89" s="555"/>
      <c r="M89" s="578"/>
      <c r="N89" s="472"/>
      <c r="O89" s="582"/>
      <c r="P89" s="573"/>
      <c r="Q89" s="569"/>
    </row>
    <row r="90" spans="2:17" ht="15" customHeight="1" outlineLevel="1">
      <c r="B90" s="525"/>
      <c r="C90" s="232" t="s">
        <v>145</v>
      </c>
      <c r="D90" s="320"/>
      <c r="E90" s="52"/>
      <c r="F90" s="298"/>
      <c r="G90" s="448"/>
      <c r="H90" s="52">
        <v>40</v>
      </c>
      <c r="I90" s="545"/>
      <c r="J90" s="527"/>
      <c r="K90" s="549"/>
      <c r="L90" s="555"/>
      <c r="M90" s="578"/>
      <c r="N90" s="472"/>
      <c r="O90" s="582"/>
      <c r="P90" s="573"/>
      <c r="Q90" s="569"/>
    </row>
    <row r="91" spans="2:17" ht="15" customHeight="1" outlineLevel="1">
      <c r="B91" s="525"/>
      <c r="C91" s="232" t="s">
        <v>146</v>
      </c>
      <c r="D91" s="320"/>
      <c r="E91" s="52"/>
      <c r="F91" s="298"/>
      <c r="G91" s="448"/>
      <c r="H91" s="52">
        <v>30</v>
      </c>
      <c r="I91" s="545"/>
      <c r="J91" s="527"/>
      <c r="K91" s="549"/>
      <c r="L91" s="555"/>
      <c r="M91" s="578"/>
      <c r="N91" s="472"/>
      <c r="O91" s="582"/>
      <c r="P91" s="573"/>
      <c r="Q91" s="569"/>
    </row>
    <row r="92" spans="2:17" ht="15" customHeight="1" outlineLevel="1">
      <c r="B92" s="526"/>
      <c r="C92" s="431" t="s">
        <v>147</v>
      </c>
      <c r="D92" s="379"/>
      <c r="E92" s="381"/>
      <c r="F92" s="432"/>
      <c r="G92" s="455"/>
      <c r="H92" s="381">
        <v>10</v>
      </c>
      <c r="I92" s="548"/>
      <c r="J92" s="528"/>
      <c r="K92" s="553"/>
      <c r="L92" s="596"/>
      <c r="M92" s="578"/>
      <c r="N92" s="472"/>
      <c r="O92" s="582"/>
      <c r="P92" s="573"/>
      <c r="Q92" s="569"/>
    </row>
    <row r="93" spans="2:17" ht="15" customHeight="1" outlineLevel="1">
      <c r="B93" s="526"/>
      <c r="C93" s="431" t="s">
        <v>262</v>
      </c>
      <c r="D93" s="379"/>
      <c r="E93" s="381"/>
      <c r="F93" s="432"/>
      <c r="G93" s="455"/>
      <c r="H93" s="381">
        <v>60</v>
      </c>
      <c r="I93" s="548"/>
      <c r="J93" s="528"/>
      <c r="K93" s="553"/>
      <c r="L93" s="596"/>
      <c r="M93" s="578"/>
      <c r="N93" s="472"/>
      <c r="O93" s="582"/>
      <c r="P93" s="573"/>
      <c r="Q93" s="569"/>
    </row>
    <row r="94" spans="2:17" ht="15" customHeight="1" outlineLevel="1">
      <c r="B94" s="526"/>
      <c r="C94" s="431" t="s">
        <v>263</v>
      </c>
      <c r="D94" s="379"/>
      <c r="E94" s="381"/>
      <c r="F94" s="432"/>
      <c r="G94" s="455"/>
      <c r="H94" s="381">
        <v>40</v>
      </c>
      <c r="I94" s="548"/>
      <c r="J94" s="528"/>
      <c r="K94" s="553"/>
      <c r="L94" s="596"/>
      <c r="M94" s="578"/>
      <c r="N94" s="472"/>
      <c r="O94" s="582"/>
      <c r="P94" s="573"/>
      <c r="Q94" s="569"/>
    </row>
    <row r="95" spans="2:17" ht="15" customHeight="1" outlineLevel="1">
      <c r="B95" s="526"/>
      <c r="C95" s="431" t="s">
        <v>264</v>
      </c>
      <c r="D95" s="379"/>
      <c r="E95" s="381"/>
      <c r="F95" s="432"/>
      <c r="G95" s="449"/>
      <c r="H95" s="54">
        <v>10</v>
      </c>
      <c r="I95" s="548"/>
      <c r="J95" s="528"/>
      <c r="K95" s="553"/>
      <c r="L95" s="596"/>
      <c r="M95" s="578"/>
      <c r="N95" s="472"/>
      <c r="O95" s="582"/>
      <c r="P95" s="573"/>
      <c r="Q95" s="569"/>
    </row>
    <row r="96" spans="2:17" ht="15.75" customHeight="1">
      <c r="B96" s="621" t="s">
        <v>85</v>
      </c>
      <c r="C96" s="273" t="s">
        <v>29</v>
      </c>
      <c r="D96" s="330"/>
      <c r="E96" s="50"/>
      <c r="F96" s="282">
        <f>K96/$N$26*$P$25</f>
        <v>0.008035714285714285</v>
      </c>
      <c r="G96" s="447"/>
      <c r="H96" s="50">
        <v>100</v>
      </c>
      <c r="I96" s="489">
        <v>1</v>
      </c>
      <c r="J96" s="515">
        <f>G96*I96</f>
        <v>0</v>
      </c>
      <c r="K96" s="503">
        <f>H96*I96</f>
        <v>100</v>
      </c>
      <c r="L96" s="502">
        <f>SUM(J96/K96)</f>
        <v>0</v>
      </c>
      <c r="M96" s="578"/>
      <c r="N96" s="472"/>
      <c r="O96" s="582"/>
      <c r="P96" s="573"/>
      <c r="Q96" s="569"/>
    </row>
    <row r="97" spans="2:17" ht="15.75" customHeight="1" outlineLevel="1">
      <c r="B97" s="623"/>
      <c r="C97" s="274" t="s">
        <v>207</v>
      </c>
      <c r="D97" s="373"/>
      <c r="E97" s="374"/>
      <c r="F97" s="375"/>
      <c r="G97" s="448"/>
      <c r="H97" s="433">
        <v>10</v>
      </c>
      <c r="I97" s="541"/>
      <c r="J97" s="542"/>
      <c r="K97" s="540"/>
      <c r="L97" s="554"/>
      <c r="M97" s="578"/>
      <c r="N97" s="472"/>
      <c r="O97" s="582"/>
      <c r="P97" s="573"/>
      <c r="Q97" s="569"/>
    </row>
    <row r="98" spans="2:17" ht="15" customHeight="1" outlineLevel="1">
      <c r="B98" s="624"/>
      <c r="C98" s="274" t="s">
        <v>148</v>
      </c>
      <c r="D98" s="320"/>
      <c r="E98" s="52"/>
      <c r="F98" s="293"/>
      <c r="G98" s="448"/>
      <c r="H98" s="52">
        <v>30</v>
      </c>
      <c r="I98" s="490"/>
      <c r="J98" s="516"/>
      <c r="K98" s="472"/>
      <c r="L98" s="555"/>
      <c r="M98" s="578"/>
      <c r="N98" s="472"/>
      <c r="O98" s="582"/>
      <c r="P98" s="573"/>
      <c r="Q98" s="569"/>
    </row>
    <row r="99" spans="2:17" ht="15" customHeight="1" outlineLevel="1">
      <c r="B99" s="624"/>
      <c r="C99" s="274" t="s">
        <v>149</v>
      </c>
      <c r="D99" s="320"/>
      <c r="E99" s="52"/>
      <c r="F99" s="293"/>
      <c r="G99" s="448"/>
      <c r="H99" s="52">
        <v>40</v>
      </c>
      <c r="I99" s="490"/>
      <c r="J99" s="516"/>
      <c r="K99" s="472"/>
      <c r="L99" s="555"/>
      <c r="M99" s="578"/>
      <c r="N99" s="472"/>
      <c r="O99" s="582"/>
      <c r="P99" s="573"/>
      <c r="Q99" s="569"/>
    </row>
    <row r="100" spans="2:17" ht="15" customHeight="1" outlineLevel="1" thickBot="1">
      <c r="B100" s="622"/>
      <c r="C100" s="421" t="s">
        <v>150</v>
      </c>
      <c r="D100" s="323"/>
      <c r="E100" s="132"/>
      <c r="F100" s="300"/>
      <c r="G100" s="451"/>
      <c r="H100" s="132">
        <v>20</v>
      </c>
      <c r="I100" s="514"/>
      <c r="J100" s="517"/>
      <c r="K100" s="518"/>
      <c r="L100" s="556"/>
      <c r="M100" s="579"/>
      <c r="N100" s="518"/>
      <c r="O100" s="583"/>
      <c r="P100" s="574"/>
      <c r="Q100" s="569"/>
    </row>
    <row r="101" spans="2:17" ht="16.5" thickBot="1">
      <c r="B101" s="133" t="s">
        <v>30</v>
      </c>
      <c r="C101" s="134"/>
      <c r="D101" s="135"/>
      <c r="E101" s="134"/>
      <c r="F101" s="134"/>
      <c r="G101" s="136"/>
      <c r="H101" s="134"/>
      <c r="I101" s="135"/>
      <c r="J101" s="137"/>
      <c r="K101" s="138"/>
      <c r="L101" s="134"/>
      <c r="M101" s="138"/>
      <c r="N101" s="138"/>
      <c r="O101" s="134"/>
      <c r="P101" s="251">
        <v>0.225</v>
      </c>
      <c r="Q101" s="569"/>
    </row>
    <row r="102" spans="2:17" ht="15.75" thickBot="1">
      <c r="B102" s="139"/>
      <c r="C102" s="221" t="s">
        <v>31</v>
      </c>
      <c r="D102" s="141"/>
      <c r="E102" s="140"/>
      <c r="F102" s="140"/>
      <c r="G102" s="142"/>
      <c r="H102" s="140"/>
      <c r="I102" s="143"/>
      <c r="J102" s="144"/>
      <c r="K102" s="145"/>
      <c r="L102" s="146"/>
      <c r="M102" s="486">
        <f>SUM(J103:J125)</f>
        <v>0</v>
      </c>
      <c r="N102" s="584">
        <f>SUM(K103:K125)</f>
        <v>800</v>
      </c>
      <c r="O102" s="587">
        <f>M102/N102</f>
        <v>0</v>
      </c>
      <c r="P102" s="590"/>
      <c r="Q102" s="569"/>
    </row>
    <row r="103" spans="2:17" ht="15.75" customHeight="1">
      <c r="B103" s="530" t="s">
        <v>86</v>
      </c>
      <c r="C103" s="236" t="s">
        <v>32</v>
      </c>
      <c r="D103" s="329"/>
      <c r="E103" s="117"/>
      <c r="F103" s="288">
        <f>K103/$N$102*$P$101</f>
        <v>0.05625</v>
      </c>
      <c r="G103" s="445"/>
      <c r="H103" s="117">
        <v>100</v>
      </c>
      <c r="I103" s="547">
        <v>2</v>
      </c>
      <c r="J103" s="483">
        <f>G103*I103</f>
        <v>0</v>
      </c>
      <c r="K103" s="471">
        <f>H103*I103</f>
        <v>200</v>
      </c>
      <c r="L103" s="476">
        <f>SUM(J103/K103)</f>
        <v>0</v>
      </c>
      <c r="M103" s="487"/>
      <c r="N103" s="585"/>
      <c r="O103" s="588"/>
      <c r="P103" s="591"/>
      <c r="Q103" s="569"/>
    </row>
    <row r="104" spans="2:17" ht="15" customHeight="1" outlineLevel="1">
      <c r="B104" s="468"/>
      <c r="C104" s="232" t="s">
        <v>151</v>
      </c>
      <c r="D104" s="320"/>
      <c r="E104" s="52"/>
      <c r="F104" s="302"/>
      <c r="G104" s="448"/>
      <c r="H104" s="332">
        <v>20</v>
      </c>
      <c r="I104" s="490"/>
      <c r="J104" s="516"/>
      <c r="K104" s="472"/>
      <c r="L104" s="500"/>
      <c r="M104" s="487"/>
      <c r="N104" s="585"/>
      <c r="O104" s="588"/>
      <c r="P104" s="591"/>
      <c r="Q104" s="569"/>
    </row>
    <row r="105" spans="2:17" ht="15" customHeight="1" outlineLevel="1">
      <c r="B105" s="468"/>
      <c r="C105" s="232" t="s">
        <v>152</v>
      </c>
      <c r="D105" s="320"/>
      <c r="E105" s="52"/>
      <c r="F105" s="302"/>
      <c r="G105" s="448"/>
      <c r="H105" s="332">
        <v>30</v>
      </c>
      <c r="I105" s="490"/>
      <c r="J105" s="516"/>
      <c r="K105" s="472"/>
      <c r="L105" s="500"/>
      <c r="M105" s="487"/>
      <c r="N105" s="585"/>
      <c r="O105" s="588"/>
      <c r="P105" s="591"/>
      <c r="Q105" s="569"/>
    </row>
    <row r="106" spans="2:17" ht="15" customHeight="1" outlineLevel="1">
      <c r="B106" s="468"/>
      <c r="C106" s="232" t="s">
        <v>153</v>
      </c>
      <c r="D106" s="320"/>
      <c r="E106" s="52"/>
      <c r="F106" s="302"/>
      <c r="G106" s="448"/>
      <c r="H106" s="332">
        <v>30</v>
      </c>
      <c r="I106" s="490"/>
      <c r="J106" s="516"/>
      <c r="K106" s="472"/>
      <c r="L106" s="500"/>
      <c r="M106" s="487"/>
      <c r="N106" s="585"/>
      <c r="O106" s="588"/>
      <c r="P106" s="591"/>
      <c r="Q106" s="569"/>
    </row>
    <row r="107" spans="2:17" ht="15" customHeight="1" outlineLevel="1">
      <c r="B107" s="492"/>
      <c r="C107" s="233" t="s">
        <v>177</v>
      </c>
      <c r="D107" s="321"/>
      <c r="E107" s="54"/>
      <c r="F107" s="303"/>
      <c r="G107" s="449"/>
      <c r="H107" s="333">
        <v>20</v>
      </c>
      <c r="I107" s="491"/>
      <c r="J107" s="529"/>
      <c r="K107" s="473"/>
      <c r="L107" s="501"/>
      <c r="M107" s="487"/>
      <c r="N107" s="585"/>
      <c r="O107" s="588"/>
      <c r="P107" s="591"/>
      <c r="Q107" s="569"/>
    </row>
    <row r="108" spans="2:17" ht="15" customHeight="1">
      <c r="B108" s="499" t="s">
        <v>87</v>
      </c>
      <c r="C108" s="254" t="s">
        <v>71</v>
      </c>
      <c r="D108" s="330"/>
      <c r="E108" s="50"/>
      <c r="F108" s="304">
        <f>K108/$N$102*$P$101</f>
        <v>0.05625</v>
      </c>
      <c r="G108" s="447"/>
      <c r="H108" s="50">
        <v>100</v>
      </c>
      <c r="I108" s="493">
        <v>2</v>
      </c>
      <c r="J108" s="496">
        <f>G108*I108</f>
        <v>0</v>
      </c>
      <c r="K108" s="477">
        <f>H108*I108</f>
        <v>200</v>
      </c>
      <c r="L108" s="480">
        <f>SUM(J108/K108)</f>
        <v>0</v>
      </c>
      <c r="M108" s="487"/>
      <c r="N108" s="585"/>
      <c r="O108" s="588"/>
      <c r="P108" s="591"/>
      <c r="Q108" s="569"/>
    </row>
    <row r="109" spans="2:17" ht="15" customHeight="1" outlineLevel="1">
      <c r="B109" s="468"/>
      <c r="C109" s="232" t="s">
        <v>154</v>
      </c>
      <c r="D109" s="320"/>
      <c r="E109" s="52"/>
      <c r="F109" s="302"/>
      <c r="G109" s="448"/>
      <c r="H109" s="332">
        <v>30</v>
      </c>
      <c r="I109" s="494"/>
      <c r="J109" s="497"/>
      <c r="K109" s="478"/>
      <c r="L109" s="481"/>
      <c r="M109" s="487"/>
      <c r="N109" s="585"/>
      <c r="O109" s="588"/>
      <c r="P109" s="591"/>
      <c r="Q109" s="569"/>
    </row>
    <row r="110" spans="2:17" ht="15" customHeight="1" outlineLevel="1">
      <c r="B110" s="468"/>
      <c r="C110" s="232" t="s">
        <v>155</v>
      </c>
      <c r="D110" s="320"/>
      <c r="E110" s="52"/>
      <c r="F110" s="302"/>
      <c r="G110" s="448"/>
      <c r="H110" s="332">
        <v>15</v>
      </c>
      <c r="I110" s="494"/>
      <c r="J110" s="497"/>
      <c r="K110" s="478"/>
      <c r="L110" s="481"/>
      <c r="M110" s="487"/>
      <c r="N110" s="585"/>
      <c r="O110" s="588"/>
      <c r="P110" s="591"/>
      <c r="Q110" s="569"/>
    </row>
    <row r="111" spans="2:17" ht="15" customHeight="1" outlineLevel="1">
      <c r="B111" s="468"/>
      <c r="C111" s="232" t="s">
        <v>156</v>
      </c>
      <c r="D111" s="320"/>
      <c r="E111" s="52"/>
      <c r="F111" s="302"/>
      <c r="G111" s="448"/>
      <c r="H111" s="332">
        <v>15</v>
      </c>
      <c r="I111" s="494"/>
      <c r="J111" s="497"/>
      <c r="K111" s="478"/>
      <c r="L111" s="481"/>
      <c r="M111" s="487"/>
      <c r="N111" s="585"/>
      <c r="O111" s="588"/>
      <c r="P111" s="591"/>
      <c r="Q111" s="569"/>
    </row>
    <row r="112" spans="2:17" ht="15" customHeight="1" outlineLevel="1">
      <c r="B112" s="468"/>
      <c r="C112" s="232" t="s">
        <v>157</v>
      </c>
      <c r="D112" s="320"/>
      <c r="E112" s="52"/>
      <c r="F112" s="302"/>
      <c r="G112" s="448"/>
      <c r="H112" s="332">
        <v>10</v>
      </c>
      <c r="I112" s="494"/>
      <c r="J112" s="497"/>
      <c r="K112" s="478"/>
      <c r="L112" s="481"/>
      <c r="M112" s="487"/>
      <c r="N112" s="585"/>
      <c r="O112" s="588"/>
      <c r="P112" s="591"/>
      <c r="Q112" s="569"/>
    </row>
    <row r="113" spans="2:17" ht="15" customHeight="1" outlineLevel="1">
      <c r="B113" s="468"/>
      <c r="C113" s="232" t="s">
        <v>158</v>
      </c>
      <c r="D113" s="320"/>
      <c r="E113" s="52"/>
      <c r="F113" s="302"/>
      <c r="G113" s="448"/>
      <c r="H113" s="332">
        <v>15</v>
      </c>
      <c r="I113" s="494"/>
      <c r="J113" s="497"/>
      <c r="K113" s="478"/>
      <c r="L113" s="481"/>
      <c r="M113" s="487"/>
      <c r="N113" s="585"/>
      <c r="O113" s="588"/>
      <c r="P113" s="591"/>
      <c r="Q113" s="569"/>
    </row>
    <row r="114" spans="2:17" ht="15" customHeight="1" outlineLevel="1">
      <c r="B114" s="492"/>
      <c r="C114" s="233" t="s">
        <v>208</v>
      </c>
      <c r="D114" s="321"/>
      <c r="E114" s="54"/>
      <c r="F114" s="303"/>
      <c r="G114" s="449"/>
      <c r="H114" s="333">
        <v>15</v>
      </c>
      <c r="I114" s="495"/>
      <c r="J114" s="498"/>
      <c r="K114" s="479"/>
      <c r="L114" s="482"/>
      <c r="M114" s="487"/>
      <c r="N114" s="585"/>
      <c r="O114" s="588"/>
      <c r="P114" s="591"/>
      <c r="Q114" s="569"/>
    </row>
    <row r="115" spans="2:17" ht="15.75" customHeight="1">
      <c r="B115" s="499" t="s">
        <v>88</v>
      </c>
      <c r="C115" s="231" t="s">
        <v>187</v>
      </c>
      <c r="D115" s="330"/>
      <c r="E115" s="50"/>
      <c r="F115" s="304">
        <f>K115/$N$102*$P$101</f>
        <v>0.05625</v>
      </c>
      <c r="G115" s="447"/>
      <c r="H115" s="50">
        <v>100</v>
      </c>
      <c r="I115" s="493">
        <v>2</v>
      </c>
      <c r="J115" s="496">
        <f>G115*I115</f>
        <v>0</v>
      </c>
      <c r="K115" s="477">
        <f>H115*I115</f>
        <v>200</v>
      </c>
      <c r="L115" s="480">
        <f>SUM(J115/K115)</f>
        <v>0</v>
      </c>
      <c r="M115" s="487"/>
      <c r="N115" s="585"/>
      <c r="O115" s="588"/>
      <c r="P115" s="591"/>
      <c r="Q115" s="569"/>
    </row>
    <row r="116" spans="2:17" ht="15" customHeight="1" outlineLevel="1">
      <c r="B116" s="504"/>
      <c r="C116" s="232" t="s">
        <v>159</v>
      </c>
      <c r="D116" s="320"/>
      <c r="E116" s="52"/>
      <c r="F116" s="305"/>
      <c r="G116" s="448"/>
      <c r="H116" s="332">
        <v>15</v>
      </c>
      <c r="I116" s="494"/>
      <c r="J116" s="497"/>
      <c r="K116" s="478"/>
      <c r="L116" s="481"/>
      <c r="M116" s="487"/>
      <c r="N116" s="585"/>
      <c r="O116" s="588"/>
      <c r="P116" s="591"/>
      <c r="Q116" s="569"/>
    </row>
    <row r="117" spans="2:17" ht="15" customHeight="1" outlineLevel="1">
      <c r="B117" s="504"/>
      <c r="C117" s="232" t="s">
        <v>209</v>
      </c>
      <c r="D117" s="320"/>
      <c r="E117" s="52"/>
      <c r="F117" s="305"/>
      <c r="G117" s="448"/>
      <c r="H117" s="332">
        <v>15</v>
      </c>
      <c r="I117" s="494"/>
      <c r="J117" s="497"/>
      <c r="K117" s="478"/>
      <c r="L117" s="481"/>
      <c r="M117" s="487"/>
      <c r="N117" s="585"/>
      <c r="O117" s="588"/>
      <c r="P117" s="591"/>
      <c r="Q117" s="569"/>
    </row>
    <row r="118" spans="2:17" ht="15" customHeight="1" outlineLevel="1">
      <c r="B118" s="504"/>
      <c r="C118" s="232" t="s">
        <v>210</v>
      </c>
      <c r="D118" s="320"/>
      <c r="E118" s="52"/>
      <c r="F118" s="305"/>
      <c r="G118" s="448"/>
      <c r="H118" s="332">
        <v>9</v>
      </c>
      <c r="I118" s="494"/>
      <c r="J118" s="497"/>
      <c r="K118" s="478"/>
      <c r="L118" s="481"/>
      <c r="M118" s="487"/>
      <c r="N118" s="585"/>
      <c r="O118" s="588"/>
      <c r="P118" s="591"/>
      <c r="Q118" s="569"/>
    </row>
    <row r="119" spans="2:17" ht="15" customHeight="1" outlineLevel="1">
      <c r="B119" s="504"/>
      <c r="C119" s="232" t="s">
        <v>211</v>
      </c>
      <c r="D119" s="320"/>
      <c r="E119" s="52"/>
      <c r="F119" s="305"/>
      <c r="G119" s="448"/>
      <c r="H119" s="332">
        <v>9</v>
      </c>
      <c r="I119" s="494"/>
      <c r="J119" s="497"/>
      <c r="K119" s="478"/>
      <c r="L119" s="481"/>
      <c r="M119" s="487"/>
      <c r="N119" s="585"/>
      <c r="O119" s="588"/>
      <c r="P119" s="591"/>
      <c r="Q119" s="569"/>
    </row>
    <row r="120" spans="2:17" ht="15" customHeight="1" outlineLevel="1">
      <c r="B120" s="504"/>
      <c r="C120" s="232" t="s">
        <v>212</v>
      </c>
      <c r="D120" s="320"/>
      <c r="E120" s="52"/>
      <c r="F120" s="305"/>
      <c r="G120" s="448"/>
      <c r="H120" s="332">
        <v>9</v>
      </c>
      <c r="I120" s="494"/>
      <c r="J120" s="497"/>
      <c r="K120" s="478"/>
      <c r="L120" s="481"/>
      <c r="M120" s="487"/>
      <c r="N120" s="585"/>
      <c r="O120" s="588"/>
      <c r="P120" s="591"/>
      <c r="Q120" s="569"/>
    </row>
    <row r="121" spans="2:17" ht="15" customHeight="1" outlineLevel="1">
      <c r="B121" s="504"/>
      <c r="C121" s="232" t="s">
        <v>213</v>
      </c>
      <c r="D121" s="320"/>
      <c r="E121" s="52"/>
      <c r="F121" s="305"/>
      <c r="G121" s="448"/>
      <c r="H121" s="332">
        <v>9</v>
      </c>
      <c r="I121" s="494"/>
      <c r="J121" s="497"/>
      <c r="K121" s="478"/>
      <c r="L121" s="481"/>
      <c r="M121" s="487"/>
      <c r="N121" s="585"/>
      <c r="O121" s="588"/>
      <c r="P121" s="591"/>
      <c r="Q121" s="569"/>
    </row>
    <row r="122" spans="2:17" ht="15" customHeight="1" outlineLevel="1">
      <c r="B122" s="504"/>
      <c r="C122" s="232" t="s">
        <v>214</v>
      </c>
      <c r="D122" s="320"/>
      <c r="E122" s="52"/>
      <c r="F122" s="305"/>
      <c r="G122" s="448"/>
      <c r="H122" s="332">
        <v>9</v>
      </c>
      <c r="I122" s="494"/>
      <c r="J122" s="497"/>
      <c r="K122" s="478"/>
      <c r="L122" s="481"/>
      <c r="M122" s="487"/>
      <c r="N122" s="585"/>
      <c r="O122" s="588"/>
      <c r="P122" s="591"/>
      <c r="Q122" s="569"/>
    </row>
    <row r="123" spans="2:17" ht="15" customHeight="1" outlineLevel="1">
      <c r="B123" s="510"/>
      <c r="C123" s="232" t="s">
        <v>215</v>
      </c>
      <c r="D123" s="379"/>
      <c r="E123" s="381"/>
      <c r="F123" s="382"/>
      <c r="G123" s="455"/>
      <c r="H123" s="380">
        <v>10</v>
      </c>
      <c r="I123" s="494"/>
      <c r="J123" s="497"/>
      <c r="K123" s="478"/>
      <c r="L123" s="481"/>
      <c r="M123" s="487"/>
      <c r="N123" s="585"/>
      <c r="O123" s="588"/>
      <c r="P123" s="591"/>
      <c r="Q123" s="569"/>
    </row>
    <row r="124" spans="2:17" ht="15" customHeight="1" outlineLevel="1">
      <c r="B124" s="511"/>
      <c r="C124" s="232" t="s">
        <v>216</v>
      </c>
      <c r="D124" s="321"/>
      <c r="E124" s="54"/>
      <c r="F124" s="306"/>
      <c r="G124" s="449"/>
      <c r="H124" s="333">
        <v>15</v>
      </c>
      <c r="I124" s="495"/>
      <c r="J124" s="498"/>
      <c r="K124" s="479"/>
      <c r="L124" s="482"/>
      <c r="M124" s="487"/>
      <c r="N124" s="585"/>
      <c r="O124" s="588"/>
      <c r="P124" s="591"/>
      <c r="Q124" s="569"/>
    </row>
    <row r="125" spans="2:17" ht="15" customHeight="1" thickBot="1">
      <c r="B125" s="228" t="s">
        <v>191</v>
      </c>
      <c r="C125" s="231" t="s">
        <v>192</v>
      </c>
      <c r="D125" s="339"/>
      <c r="E125" s="308"/>
      <c r="F125" s="307">
        <f>K125/$N$102*$P$101</f>
        <v>0.05625</v>
      </c>
      <c r="G125" s="450"/>
      <c r="H125" s="50">
        <v>100</v>
      </c>
      <c r="I125" s="147">
        <v>2</v>
      </c>
      <c r="J125" s="148">
        <f>G125*I125</f>
        <v>0</v>
      </c>
      <c r="K125" s="149">
        <f>H125*I125</f>
        <v>200</v>
      </c>
      <c r="L125" s="150">
        <f>SUM(J125/K125)</f>
        <v>0</v>
      </c>
      <c r="M125" s="488"/>
      <c r="N125" s="586"/>
      <c r="O125" s="589"/>
      <c r="P125" s="592"/>
      <c r="Q125" s="569"/>
    </row>
    <row r="126" spans="2:17" ht="16.5" thickBot="1">
      <c r="B126" s="264" t="s">
        <v>33</v>
      </c>
      <c r="C126" s="159"/>
      <c r="D126" s="160"/>
      <c r="E126" s="159"/>
      <c r="F126" s="159"/>
      <c r="G126" s="161"/>
      <c r="H126" s="159"/>
      <c r="I126" s="160"/>
      <c r="J126" s="162"/>
      <c r="K126" s="163"/>
      <c r="L126" s="159"/>
      <c r="M126" s="163"/>
      <c r="N126" s="163"/>
      <c r="O126" s="159"/>
      <c r="P126" s="253">
        <v>0.1</v>
      </c>
      <c r="Q126" s="569"/>
    </row>
    <row r="127" spans="2:17" ht="15.75" thickBot="1">
      <c r="B127" s="164"/>
      <c r="C127" s="222" t="s">
        <v>34</v>
      </c>
      <c r="D127" s="166"/>
      <c r="E127" s="165"/>
      <c r="F127" s="167"/>
      <c r="G127" s="168"/>
      <c r="H127" s="165"/>
      <c r="I127" s="169"/>
      <c r="J127" s="170"/>
      <c r="K127" s="171"/>
      <c r="L127" s="172"/>
      <c r="M127" s="577">
        <f>SUM(J128:J164)</f>
        <v>0</v>
      </c>
      <c r="N127" s="580">
        <f>SUM(K128:K164)</f>
        <v>2100</v>
      </c>
      <c r="O127" s="531">
        <f>M127/N127</f>
        <v>0</v>
      </c>
      <c r="P127" s="575"/>
      <c r="Q127" s="569"/>
    </row>
    <row r="128" spans="2:17" ht="15.75" customHeight="1">
      <c r="B128" s="467" t="s">
        <v>89</v>
      </c>
      <c r="C128" s="236" t="s">
        <v>75</v>
      </c>
      <c r="D128" s="329"/>
      <c r="E128" s="117"/>
      <c r="F128" s="292">
        <f>K128/$N$127*$P$126</f>
        <v>0.014285714285714285</v>
      </c>
      <c r="G128" s="445"/>
      <c r="H128" s="272">
        <v>100</v>
      </c>
      <c r="I128" s="547">
        <v>3</v>
      </c>
      <c r="J128" s="483">
        <f>G128*I128</f>
        <v>0</v>
      </c>
      <c r="K128" s="471">
        <f>H128*I128</f>
        <v>300</v>
      </c>
      <c r="L128" s="476">
        <f>SUM(J128/K128)</f>
        <v>0</v>
      </c>
      <c r="M128" s="578"/>
      <c r="N128" s="472"/>
      <c r="O128" s="490"/>
      <c r="P128" s="575"/>
      <c r="Q128" s="569"/>
    </row>
    <row r="129" spans="2:17" ht="15" customHeight="1" outlineLevel="1">
      <c r="B129" s="468"/>
      <c r="C129" s="232" t="s">
        <v>160</v>
      </c>
      <c r="D129" s="320"/>
      <c r="E129" s="52"/>
      <c r="F129" s="309"/>
      <c r="G129" s="448"/>
      <c r="H129" s="332">
        <v>35</v>
      </c>
      <c r="I129" s="490"/>
      <c r="J129" s="516"/>
      <c r="K129" s="472"/>
      <c r="L129" s="500"/>
      <c r="M129" s="578"/>
      <c r="N129" s="472"/>
      <c r="O129" s="490"/>
      <c r="P129" s="575"/>
      <c r="Q129" s="569"/>
    </row>
    <row r="130" spans="2:17" ht="15" customHeight="1" outlineLevel="1">
      <c r="B130" s="468"/>
      <c r="C130" s="232" t="s">
        <v>161</v>
      </c>
      <c r="D130" s="320"/>
      <c r="E130" s="52"/>
      <c r="F130" s="309"/>
      <c r="G130" s="448"/>
      <c r="H130" s="332">
        <v>35</v>
      </c>
      <c r="I130" s="490"/>
      <c r="J130" s="516"/>
      <c r="K130" s="472"/>
      <c r="L130" s="500"/>
      <c r="M130" s="578"/>
      <c r="N130" s="472"/>
      <c r="O130" s="490"/>
      <c r="P130" s="575"/>
      <c r="Q130" s="569"/>
    </row>
    <row r="131" spans="2:17" ht="15" customHeight="1" outlineLevel="1">
      <c r="B131" s="492"/>
      <c r="C131" s="233" t="s">
        <v>162</v>
      </c>
      <c r="D131" s="321"/>
      <c r="E131" s="54"/>
      <c r="F131" s="310"/>
      <c r="G131" s="449"/>
      <c r="H131" s="333">
        <v>30</v>
      </c>
      <c r="I131" s="491"/>
      <c r="J131" s="529"/>
      <c r="K131" s="473"/>
      <c r="L131" s="501"/>
      <c r="M131" s="578"/>
      <c r="N131" s="472"/>
      <c r="O131" s="490"/>
      <c r="P131" s="575"/>
      <c r="Q131" s="569"/>
    </row>
    <row r="132" spans="2:17" ht="15" customHeight="1">
      <c r="B132" s="499" t="s">
        <v>90</v>
      </c>
      <c r="C132" s="231" t="s">
        <v>35</v>
      </c>
      <c r="D132" s="330"/>
      <c r="E132" s="50"/>
      <c r="F132" s="282">
        <f>K132/$N$127*$P$126</f>
        <v>0.014285714285714285</v>
      </c>
      <c r="G132" s="447"/>
      <c r="H132" s="271">
        <v>100</v>
      </c>
      <c r="I132" s="489">
        <v>3</v>
      </c>
      <c r="J132" s="515">
        <f>G132*I132</f>
        <v>0</v>
      </c>
      <c r="K132" s="503">
        <f>H132*I132</f>
        <v>300</v>
      </c>
      <c r="L132" s="502">
        <f>SUM(J132/K132)</f>
        <v>0</v>
      </c>
      <c r="M132" s="578"/>
      <c r="N132" s="472"/>
      <c r="O132" s="490"/>
      <c r="P132" s="575"/>
      <c r="Q132" s="569"/>
    </row>
    <row r="133" spans="2:17" ht="15" customHeight="1" outlineLevel="1">
      <c r="B133" s="468"/>
      <c r="C133" s="232" t="s">
        <v>167</v>
      </c>
      <c r="D133" s="320"/>
      <c r="E133" s="52"/>
      <c r="F133" s="311"/>
      <c r="G133" s="448"/>
      <c r="H133" s="332">
        <v>30</v>
      </c>
      <c r="I133" s="490"/>
      <c r="J133" s="516"/>
      <c r="K133" s="472"/>
      <c r="L133" s="500"/>
      <c r="M133" s="578"/>
      <c r="N133" s="472"/>
      <c r="O133" s="490"/>
      <c r="P133" s="575"/>
      <c r="Q133" s="569"/>
    </row>
    <row r="134" spans="2:17" ht="15" customHeight="1" outlineLevel="1">
      <c r="B134" s="468"/>
      <c r="C134" s="232" t="s">
        <v>166</v>
      </c>
      <c r="D134" s="320"/>
      <c r="E134" s="52"/>
      <c r="F134" s="311"/>
      <c r="G134" s="448"/>
      <c r="H134" s="332">
        <v>20</v>
      </c>
      <c r="I134" s="490"/>
      <c r="J134" s="516"/>
      <c r="K134" s="472"/>
      <c r="L134" s="500"/>
      <c r="M134" s="578"/>
      <c r="N134" s="472"/>
      <c r="O134" s="490"/>
      <c r="P134" s="575"/>
      <c r="Q134" s="569"/>
    </row>
    <row r="135" spans="2:17" ht="15" customHeight="1" outlineLevel="1">
      <c r="B135" s="468"/>
      <c r="C135" s="232" t="s">
        <v>165</v>
      </c>
      <c r="D135" s="320"/>
      <c r="E135" s="52"/>
      <c r="F135" s="311"/>
      <c r="G135" s="448"/>
      <c r="H135" s="332">
        <v>20</v>
      </c>
      <c r="I135" s="490"/>
      <c r="J135" s="516"/>
      <c r="K135" s="472"/>
      <c r="L135" s="500"/>
      <c r="M135" s="578"/>
      <c r="N135" s="472"/>
      <c r="O135" s="490"/>
      <c r="P135" s="575"/>
      <c r="Q135" s="569"/>
    </row>
    <row r="136" spans="2:17" ht="15" customHeight="1" outlineLevel="1">
      <c r="B136" s="468"/>
      <c r="C136" s="232" t="s">
        <v>164</v>
      </c>
      <c r="D136" s="320"/>
      <c r="E136" s="52"/>
      <c r="F136" s="311"/>
      <c r="G136" s="448"/>
      <c r="H136" s="332">
        <v>20</v>
      </c>
      <c r="I136" s="490"/>
      <c r="J136" s="516"/>
      <c r="K136" s="472"/>
      <c r="L136" s="500"/>
      <c r="M136" s="578"/>
      <c r="N136" s="472"/>
      <c r="O136" s="490"/>
      <c r="P136" s="575"/>
      <c r="Q136" s="569"/>
    </row>
    <row r="137" spans="2:17" ht="15" customHeight="1" outlineLevel="1">
      <c r="B137" s="492"/>
      <c r="C137" s="233" t="s">
        <v>163</v>
      </c>
      <c r="D137" s="320"/>
      <c r="E137" s="52"/>
      <c r="F137" s="312"/>
      <c r="G137" s="449"/>
      <c r="H137" s="332">
        <v>10</v>
      </c>
      <c r="I137" s="491"/>
      <c r="J137" s="529"/>
      <c r="K137" s="473"/>
      <c r="L137" s="501"/>
      <c r="M137" s="578"/>
      <c r="N137" s="472"/>
      <c r="O137" s="490"/>
      <c r="P137" s="575"/>
      <c r="Q137" s="569"/>
    </row>
    <row r="138" spans="2:17" ht="15" customHeight="1">
      <c r="B138" s="604" t="s">
        <v>91</v>
      </c>
      <c r="C138" s="254" t="s">
        <v>194</v>
      </c>
      <c r="D138" s="330"/>
      <c r="E138" s="47"/>
      <c r="F138" s="392">
        <f>K138/$N$127*$P$126</f>
        <v>0.014285714285714285</v>
      </c>
      <c r="G138" s="439"/>
      <c r="H138" s="271">
        <v>100</v>
      </c>
      <c r="I138" s="493">
        <v>3</v>
      </c>
      <c r="J138" s="496">
        <f>G138*I138</f>
        <v>0</v>
      </c>
      <c r="K138" s="477">
        <f>H138*I138</f>
        <v>300</v>
      </c>
      <c r="L138" s="480">
        <f>SUM(J138/K138)</f>
        <v>0</v>
      </c>
      <c r="M138" s="578"/>
      <c r="N138" s="472"/>
      <c r="O138" s="490"/>
      <c r="P138" s="575"/>
      <c r="Q138" s="569"/>
    </row>
    <row r="139" spans="2:17" ht="15" customHeight="1" outlineLevel="1">
      <c r="B139" s="605"/>
      <c r="C139" s="387" t="s">
        <v>217</v>
      </c>
      <c r="D139" s="388"/>
      <c r="E139" s="394"/>
      <c r="F139" s="393"/>
      <c r="G139" s="448"/>
      <c r="H139" s="52">
        <v>10</v>
      </c>
      <c r="I139" s="494"/>
      <c r="J139" s="497"/>
      <c r="K139" s="478"/>
      <c r="L139" s="481"/>
      <c r="M139" s="578"/>
      <c r="N139" s="472"/>
      <c r="O139" s="490"/>
      <c r="P139" s="575"/>
      <c r="Q139" s="569"/>
    </row>
    <row r="140" spans="2:17" ht="15" customHeight="1" outlineLevel="1">
      <c r="B140" s="605"/>
      <c r="C140" s="232" t="s">
        <v>218</v>
      </c>
      <c r="D140" s="320"/>
      <c r="E140" s="51"/>
      <c r="F140" s="332"/>
      <c r="G140" s="448"/>
      <c r="H140" s="52">
        <v>15</v>
      </c>
      <c r="I140" s="494"/>
      <c r="J140" s="497"/>
      <c r="K140" s="478"/>
      <c r="L140" s="481"/>
      <c r="M140" s="578"/>
      <c r="N140" s="472"/>
      <c r="O140" s="490"/>
      <c r="P140" s="575"/>
      <c r="Q140" s="569"/>
    </row>
    <row r="141" spans="2:17" ht="15" customHeight="1" outlineLevel="1">
      <c r="B141" s="605"/>
      <c r="C141" s="232" t="s">
        <v>219</v>
      </c>
      <c r="D141" s="320"/>
      <c r="E141" s="51"/>
      <c r="F141" s="332"/>
      <c r="G141" s="448"/>
      <c r="H141" s="52">
        <v>15</v>
      </c>
      <c r="I141" s="494"/>
      <c r="J141" s="497"/>
      <c r="K141" s="478"/>
      <c r="L141" s="481"/>
      <c r="M141" s="578"/>
      <c r="N141" s="472"/>
      <c r="O141" s="490"/>
      <c r="P141" s="575"/>
      <c r="Q141" s="569"/>
    </row>
    <row r="142" spans="2:17" ht="15" customHeight="1" outlineLevel="1">
      <c r="B142" s="605"/>
      <c r="C142" s="232" t="s">
        <v>220</v>
      </c>
      <c r="D142" s="320"/>
      <c r="E142" s="51"/>
      <c r="F142" s="332"/>
      <c r="G142" s="448"/>
      <c r="H142" s="52">
        <v>10</v>
      </c>
      <c r="I142" s="494"/>
      <c r="J142" s="497"/>
      <c r="K142" s="478"/>
      <c r="L142" s="481"/>
      <c r="M142" s="578"/>
      <c r="N142" s="472"/>
      <c r="O142" s="490"/>
      <c r="P142" s="575"/>
      <c r="Q142" s="569"/>
    </row>
    <row r="143" spans="2:17" ht="15" customHeight="1" outlineLevel="1">
      <c r="B143" s="605"/>
      <c r="C143" s="232" t="s">
        <v>221</v>
      </c>
      <c r="D143" s="320"/>
      <c r="E143" s="51"/>
      <c r="F143" s="332"/>
      <c r="G143" s="448"/>
      <c r="H143" s="52">
        <v>5</v>
      </c>
      <c r="I143" s="494"/>
      <c r="J143" s="497"/>
      <c r="K143" s="478"/>
      <c r="L143" s="481"/>
      <c r="M143" s="578"/>
      <c r="N143" s="472"/>
      <c r="O143" s="490"/>
      <c r="P143" s="575"/>
      <c r="Q143" s="569"/>
    </row>
    <row r="144" spans="2:17" ht="15" customHeight="1" outlineLevel="1">
      <c r="B144" s="605"/>
      <c r="C144" s="232" t="s">
        <v>222</v>
      </c>
      <c r="D144" s="320"/>
      <c r="E144" s="51"/>
      <c r="F144" s="332"/>
      <c r="G144" s="448"/>
      <c r="H144" s="52">
        <v>10</v>
      </c>
      <c r="I144" s="494"/>
      <c r="J144" s="497"/>
      <c r="K144" s="478"/>
      <c r="L144" s="481"/>
      <c r="M144" s="578"/>
      <c r="N144" s="472"/>
      <c r="O144" s="490"/>
      <c r="P144" s="575"/>
      <c r="Q144" s="569"/>
    </row>
    <row r="145" spans="2:17" ht="15" customHeight="1" outlineLevel="1">
      <c r="B145" s="605"/>
      <c r="C145" s="232" t="s">
        <v>223</v>
      </c>
      <c r="D145" s="320"/>
      <c r="E145" s="51"/>
      <c r="F145" s="332"/>
      <c r="G145" s="448"/>
      <c r="H145" s="52">
        <v>10</v>
      </c>
      <c r="I145" s="494"/>
      <c r="J145" s="497"/>
      <c r="K145" s="478"/>
      <c r="L145" s="481"/>
      <c r="M145" s="578"/>
      <c r="N145" s="472"/>
      <c r="O145" s="490"/>
      <c r="P145" s="575"/>
      <c r="Q145" s="569"/>
    </row>
    <row r="146" spans="2:17" ht="15" customHeight="1" outlineLevel="1">
      <c r="B146" s="605"/>
      <c r="C146" s="232" t="s">
        <v>224</v>
      </c>
      <c r="D146" s="320"/>
      <c r="E146" s="51"/>
      <c r="F146" s="332"/>
      <c r="G146" s="448"/>
      <c r="H146" s="52">
        <v>10</v>
      </c>
      <c r="I146" s="494"/>
      <c r="J146" s="497"/>
      <c r="K146" s="478"/>
      <c r="L146" s="481"/>
      <c r="M146" s="578"/>
      <c r="N146" s="472"/>
      <c r="O146" s="490"/>
      <c r="P146" s="575"/>
      <c r="Q146" s="569"/>
    </row>
    <row r="147" spans="2:17" ht="15" customHeight="1" outlineLevel="1">
      <c r="B147" s="605"/>
      <c r="C147" s="232" t="s">
        <v>225</v>
      </c>
      <c r="D147" s="320"/>
      <c r="E147" s="51"/>
      <c r="F147" s="332"/>
      <c r="G147" s="448"/>
      <c r="H147" s="52">
        <v>5</v>
      </c>
      <c r="I147" s="494"/>
      <c r="J147" s="497"/>
      <c r="K147" s="478"/>
      <c r="L147" s="481"/>
      <c r="M147" s="578"/>
      <c r="N147" s="472"/>
      <c r="O147" s="490"/>
      <c r="P147" s="575"/>
      <c r="Q147" s="569"/>
    </row>
    <row r="148" spans="2:17" ht="15" customHeight="1" outlineLevel="1">
      <c r="B148" s="606"/>
      <c r="C148" s="232" t="s">
        <v>226</v>
      </c>
      <c r="D148" s="321"/>
      <c r="E148" s="53"/>
      <c r="F148" s="333"/>
      <c r="G148" s="449"/>
      <c r="H148" s="54">
        <v>10</v>
      </c>
      <c r="I148" s="495"/>
      <c r="J148" s="498"/>
      <c r="K148" s="479"/>
      <c r="L148" s="482"/>
      <c r="M148" s="578"/>
      <c r="N148" s="472"/>
      <c r="O148" s="490"/>
      <c r="P148" s="575"/>
      <c r="Q148" s="569"/>
    </row>
    <row r="149" spans="2:17" ht="15" customHeight="1">
      <c r="B149" s="350" t="s">
        <v>92</v>
      </c>
      <c r="C149" s="231" t="s">
        <v>72</v>
      </c>
      <c r="D149" s="330"/>
      <c r="E149" s="50"/>
      <c r="F149" s="282">
        <f>K149/$N$127*$P$126</f>
        <v>0.009523809523809525</v>
      </c>
      <c r="G149" s="447"/>
      <c r="H149" s="271">
        <v>100</v>
      </c>
      <c r="I149" s="346">
        <v>2</v>
      </c>
      <c r="J149" s="269">
        <f>G149*I149</f>
        <v>0</v>
      </c>
      <c r="K149" s="268">
        <f>H149*I149</f>
        <v>200</v>
      </c>
      <c r="L149" s="345">
        <f>SUM(J149/K149)</f>
        <v>0</v>
      </c>
      <c r="M149" s="578"/>
      <c r="N149" s="472"/>
      <c r="O149" s="490"/>
      <c r="P149" s="575"/>
      <c r="Q149" s="569"/>
    </row>
    <row r="150" spans="2:17" ht="15">
      <c r="B150" s="499" t="s">
        <v>93</v>
      </c>
      <c r="C150" s="231" t="s">
        <v>73</v>
      </c>
      <c r="D150" s="330"/>
      <c r="E150" s="50"/>
      <c r="F150" s="282">
        <f>K150/$N$127*$P$126</f>
        <v>0.009523809523809525</v>
      </c>
      <c r="G150" s="447"/>
      <c r="H150" s="271">
        <v>100</v>
      </c>
      <c r="I150" s="489">
        <v>2</v>
      </c>
      <c r="J150" s="515">
        <f>G150*I150</f>
        <v>0</v>
      </c>
      <c r="K150" s="503">
        <f>H150*I150</f>
        <v>200</v>
      </c>
      <c r="L150" s="502">
        <f>SUM(J150/K150)</f>
        <v>0</v>
      </c>
      <c r="M150" s="578"/>
      <c r="N150" s="472"/>
      <c r="O150" s="490"/>
      <c r="P150" s="575"/>
      <c r="Q150" s="569"/>
    </row>
    <row r="151" spans="2:17" ht="15" customHeight="1" outlineLevel="1">
      <c r="B151" s="504"/>
      <c r="C151" s="232" t="s">
        <v>227</v>
      </c>
      <c r="D151" s="320"/>
      <c r="E151" s="52"/>
      <c r="F151" s="313"/>
      <c r="G151" s="448"/>
      <c r="H151" s="332">
        <v>25</v>
      </c>
      <c r="I151" s="490"/>
      <c r="J151" s="516"/>
      <c r="K151" s="472"/>
      <c r="L151" s="500"/>
      <c r="M151" s="578"/>
      <c r="N151" s="472"/>
      <c r="O151" s="490"/>
      <c r="P151" s="575"/>
      <c r="Q151" s="569"/>
    </row>
    <row r="152" spans="2:17" ht="15" customHeight="1" outlineLevel="1">
      <c r="B152" s="504"/>
      <c r="C152" s="232" t="s">
        <v>168</v>
      </c>
      <c r="D152" s="320"/>
      <c r="E152" s="52"/>
      <c r="F152" s="313"/>
      <c r="G152" s="448"/>
      <c r="H152" s="332">
        <v>25</v>
      </c>
      <c r="I152" s="490"/>
      <c r="J152" s="516"/>
      <c r="K152" s="472"/>
      <c r="L152" s="500"/>
      <c r="M152" s="578"/>
      <c r="N152" s="472"/>
      <c r="O152" s="490"/>
      <c r="P152" s="575"/>
      <c r="Q152" s="569"/>
    </row>
    <row r="153" spans="2:17" ht="15" customHeight="1" outlineLevel="1">
      <c r="B153" s="504"/>
      <c r="C153" s="232" t="s">
        <v>170</v>
      </c>
      <c r="D153" s="320"/>
      <c r="E153" s="52"/>
      <c r="F153" s="313"/>
      <c r="G153" s="448"/>
      <c r="H153" s="332">
        <v>25</v>
      </c>
      <c r="I153" s="490"/>
      <c r="J153" s="516"/>
      <c r="K153" s="472"/>
      <c r="L153" s="500"/>
      <c r="M153" s="578"/>
      <c r="N153" s="472"/>
      <c r="O153" s="490"/>
      <c r="P153" s="575"/>
      <c r="Q153" s="569"/>
    </row>
    <row r="154" spans="2:17" ht="15" customHeight="1" outlineLevel="1" thickBot="1">
      <c r="B154" s="505"/>
      <c r="C154" s="239" t="s">
        <v>169</v>
      </c>
      <c r="D154" s="323"/>
      <c r="E154" s="132"/>
      <c r="F154" s="315"/>
      <c r="G154" s="451"/>
      <c r="H154" s="338">
        <v>25</v>
      </c>
      <c r="I154" s="514"/>
      <c r="J154" s="517"/>
      <c r="K154" s="518"/>
      <c r="L154" s="552"/>
      <c r="M154" s="578"/>
      <c r="N154" s="472"/>
      <c r="O154" s="490"/>
      <c r="P154" s="575"/>
      <c r="Q154" s="569"/>
    </row>
    <row r="155" spans="2:17" ht="15.75" thickBot="1">
      <c r="B155" s="164"/>
      <c r="C155" s="222" t="s">
        <v>36</v>
      </c>
      <c r="D155" s="166"/>
      <c r="E155" s="165"/>
      <c r="F155" s="165"/>
      <c r="G155" s="168"/>
      <c r="H155" s="165"/>
      <c r="I155" s="169"/>
      <c r="J155" s="170"/>
      <c r="K155" s="171"/>
      <c r="L155" s="172"/>
      <c r="M155" s="578"/>
      <c r="N155" s="472"/>
      <c r="O155" s="490"/>
      <c r="P155" s="575"/>
      <c r="Q155" s="569"/>
    </row>
    <row r="156" spans="2:17" ht="15">
      <c r="B156" s="521" t="s">
        <v>94</v>
      </c>
      <c r="C156" s="396" t="s">
        <v>188</v>
      </c>
      <c r="D156" s="329"/>
      <c r="E156" s="117"/>
      <c r="F156" s="292">
        <f>K156/$N$127*$P$126</f>
        <v>0.009523809523809525</v>
      </c>
      <c r="G156" s="445"/>
      <c r="H156" s="272">
        <v>100</v>
      </c>
      <c r="I156" s="469">
        <v>2</v>
      </c>
      <c r="J156" s="483">
        <f>G156*I156</f>
        <v>0</v>
      </c>
      <c r="K156" s="471">
        <f>H156*I156</f>
        <v>200</v>
      </c>
      <c r="L156" s="476">
        <f>SUM(J156/K156)</f>
        <v>0</v>
      </c>
      <c r="M156" s="578"/>
      <c r="N156" s="472"/>
      <c r="O156" s="490"/>
      <c r="P156" s="575"/>
      <c r="Q156" s="569"/>
    </row>
    <row r="157" spans="2:17" ht="15" customHeight="1" outlineLevel="1">
      <c r="B157" s="522"/>
      <c r="C157" s="274" t="s">
        <v>171</v>
      </c>
      <c r="D157" s="320"/>
      <c r="E157" s="52"/>
      <c r="F157" s="317"/>
      <c r="G157" s="448"/>
      <c r="H157" s="332">
        <v>25</v>
      </c>
      <c r="I157" s="470"/>
      <c r="J157" s="484"/>
      <c r="K157" s="474"/>
      <c r="L157" s="465"/>
      <c r="M157" s="578"/>
      <c r="N157" s="472"/>
      <c r="O157" s="490"/>
      <c r="P157" s="575"/>
      <c r="Q157" s="569"/>
    </row>
    <row r="158" spans="2:17" ht="15" customHeight="1" outlineLevel="1">
      <c r="B158" s="522"/>
      <c r="C158" s="274" t="s">
        <v>172</v>
      </c>
      <c r="D158" s="320"/>
      <c r="E158" s="52"/>
      <c r="F158" s="317"/>
      <c r="G158" s="448"/>
      <c r="H158" s="332">
        <v>25</v>
      </c>
      <c r="I158" s="470"/>
      <c r="J158" s="484"/>
      <c r="K158" s="474"/>
      <c r="L158" s="465"/>
      <c r="M158" s="578"/>
      <c r="N158" s="472"/>
      <c r="O158" s="490"/>
      <c r="P158" s="575"/>
      <c r="Q158" s="569"/>
    </row>
    <row r="159" spans="2:17" ht="15" customHeight="1" outlineLevel="1">
      <c r="B159" s="522"/>
      <c r="C159" s="274" t="s">
        <v>173</v>
      </c>
      <c r="D159" s="320"/>
      <c r="E159" s="52"/>
      <c r="F159" s="317"/>
      <c r="G159" s="448"/>
      <c r="H159" s="332">
        <v>25</v>
      </c>
      <c r="I159" s="470"/>
      <c r="J159" s="484"/>
      <c r="K159" s="474"/>
      <c r="L159" s="465"/>
      <c r="M159" s="578"/>
      <c r="N159" s="472"/>
      <c r="O159" s="490"/>
      <c r="P159" s="575"/>
      <c r="Q159" s="569"/>
    </row>
    <row r="160" spans="2:17" ht="15" customHeight="1" outlineLevel="1">
      <c r="B160" s="523"/>
      <c r="C160" s="275" t="s">
        <v>174</v>
      </c>
      <c r="D160" s="321"/>
      <c r="E160" s="54"/>
      <c r="F160" s="318"/>
      <c r="G160" s="449"/>
      <c r="H160" s="333">
        <v>25</v>
      </c>
      <c r="I160" s="470"/>
      <c r="J160" s="485"/>
      <c r="K160" s="475"/>
      <c r="L160" s="466"/>
      <c r="M160" s="578"/>
      <c r="N160" s="472"/>
      <c r="O160" s="490"/>
      <c r="P160" s="575"/>
      <c r="Q160" s="569"/>
    </row>
    <row r="161" spans="2:17" ht="15">
      <c r="B161" s="499" t="s">
        <v>95</v>
      </c>
      <c r="C161" s="231" t="s">
        <v>37</v>
      </c>
      <c r="D161" s="330"/>
      <c r="E161" s="50"/>
      <c r="F161" s="282">
        <f>K161/$N$127*$P$126</f>
        <v>0.014285714285714285</v>
      </c>
      <c r="G161" s="447"/>
      <c r="H161" s="271">
        <v>100</v>
      </c>
      <c r="I161" s="489">
        <v>3</v>
      </c>
      <c r="J161" s="515">
        <f>G161*I161</f>
        <v>0</v>
      </c>
      <c r="K161" s="503">
        <f>H161*I161</f>
        <v>300</v>
      </c>
      <c r="L161" s="502">
        <f>SUM(J161/K161)</f>
        <v>0</v>
      </c>
      <c r="M161" s="578"/>
      <c r="N161" s="472"/>
      <c r="O161" s="490"/>
      <c r="P161" s="575"/>
      <c r="Q161" s="569"/>
    </row>
    <row r="162" spans="2:17" ht="24" customHeight="1" outlineLevel="1">
      <c r="B162" s="468"/>
      <c r="C162" s="232" t="s">
        <v>228</v>
      </c>
      <c r="D162" s="320"/>
      <c r="E162" s="52"/>
      <c r="F162" s="319"/>
      <c r="G162" s="448"/>
      <c r="H162" s="332">
        <v>50</v>
      </c>
      <c r="I162" s="490"/>
      <c r="J162" s="516"/>
      <c r="K162" s="472"/>
      <c r="L162" s="500"/>
      <c r="M162" s="578"/>
      <c r="N162" s="472"/>
      <c r="O162" s="490"/>
      <c r="P162" s="575"/>
      <c r="Q162" s="569"/>
    </row>
    <row r="163" spans="2:17" ht="15" customHeight="1" outlineLevel="1">
      <c r="B163" s="468"/>
      <c r="C163" s="240" t="s">
        <v>229</v>
      </c>
      <c r="D163" s="341"/>
      <c r="E163" s="173"/>
      <c r="F163" s="314"/>
      <c r="G163" s="456"/>
      <c r="H163" s="340">
        <v>50</v>
      </c>
      <c r="I163" s="490"/>
      <c r="J163" s="516"/>
      <c r="K163" s="472"/>
      <c r="L163" s="500"/>
      <c r="M163" s="578"/>
      <c r="N163" s="472"/>
      <c r="O163" s="490"/>
      <c r="P163" s="575"/>
      <c r="Q163" s="569"/>
    </row>
    <row r="164" spans="2:17" ht="15.75" customHeight="1" thickBot="1">
      <c r="B164" s="241" t="s">
        <v>96</v>
      </c>
      <c r="C164" s="242" t="s">
        <v>74</v>
      </c>
      <c r="D164" s="342"/>
      <c r="E164" s="174"/>
      <c r="F164" s="56">
        <f>K164/$N$127*$P$126</f>
        <v>0.014285714285714285</v>
      </c>
      <c r="G164" s="457"/>
      <c r="H164" s="270">
        <v>100</v>
      </c>
      <c r="I164" s="175">
        <v>3</v>
      </c>
      <c r="J164" s="176">
        <f>G164*I164</f>
        <v>0</v>
      </c>
      <c r="K164" s="177">
        <f>H164*I164</f>
        <v>300</v>
      </c>
      <c r="L164" s="178">
        <f>SUM(J164/K164)</f>
        <v>0</v>
      </c>
      <c r="M164" s="579"/>
      <c r="N164" s="518"/>
      <c r="O164" s="514"/>
      <c r="P164" s="576"/>
      <c r="Q164" s="570"/>
    </row>
    <row r="165" spans="4:17" ht="18.75" thickBot="1">
      <c r="D165" s="180"/>
      <c r="E165" s="79"/>
      <c r="F165" s="79"/>
      <c r="G165" s="181"/>
      <c r="H165" s="79"/>
      <c r="I165" s="182"/>
      <c r="J165" s="183"/>
      <c r="K165" s="184"/>
      <c r="L165" s="185"/>
      <c r="M165" s="186"/>
      <c r="N165" s="186"/>
      <c r="O165" s="187"/>
      <c r="P165" s="188"/>
      <c r="Q165" s="1"/>
    </row>
    <row r="166" spans="2:17" ht="18.75" thickBot="1">
      <c r="B166" s="189" t="s">
        <v>79</v>
      </c>
      <c r="C166" s="190"/>
      <c r="D166" s="191"/>
      <c r="E166" s="190"/>
      <c r="F166" s="190"/>
      <c r="G166" s="192"/>
      <c r="H166" s="190"/>
      <c r="I166" s="191"/>
      <c r="J166" s="193"/>
      <c r="K166" s="194"/>
      <c r="L166" s="190"/>
      <c r="M166" s="194"/>
      <c r="N166" s="194"/>
      <c r="O166" s="190"/>
      <c r="P166" s="252">
        <f>SUM(O167)</f>
        <v>0</v>
      </c>
      <c r="Q166" s="1"/>
    </row>
    <row r="167" spans="2:17" ht="15.75" customHeight="1" thickBot="1">
      <c r="B167" s="195"/>
      <c r="C167" s="223" t="s">
        <v>79</v>
      </c>
      <c r="D167" s="197"/>
      <c r="E167" s="196"/>
      <c r="F167" s="196"/>
      <c r="G167" s="198"/>
      <c r="H167" s="196"/>
      <c r="I167" s="199"/>
      <c r="J167" s="200"/>
      <c r="K167" s="201"/>
      <c r="L167" s="202"/>
      <c r="M167" s="536">
        <f>SUM(J168:J204)</f>
        <v>0</v>
      </c>
      <c r="N167" s="538">
        <f>SUM(K168:K204)</f>
        <v>1300</v>
      </c>
      <c r="O167" s="531">
        <f>M167/N167</f>
        <v>0</v>
      </c>
      <c r="P167" s="533"/>
      <c r="Q167" s="1"/>
    </row>
    <row r="168" spans="2:16" ht="15" customHeight="1">
      <c r="B168" s="599" t="s">
        <v>97</v>
      </c>
      <c r="C168" s="236" t="s">
        <v>38</v>
      </c>
      <c r="D168" s="329"/>
      <c r="E168" s="117"/>
      <c r="F168" s="397" t="s">
        <v>178</v>
      </c>
      <c r="G168" s="458"/>
      <c r="H168" s="272">
        <v>100</v>
      </c>
      <c r="I168" s="602">
        <v>2</v>
      </c>
      <c r="J168" s="603">
        <f>G168*I168</f>
        <v>0</v>
      </c>
      <c r="K168" s="593">
        <f>H168*I168</f>
        <v>200</v>
      </c>
      <c r="L168" s="594">
        <f>SUM(J168/K168)</f>
        <v>0</v>
      </c>
      <c r="M168" s="516"/>
      <c r="N168" s="539"/>
      <c r="O168" s="532"/>
      <c r="P168" s="533"/>
    </row>
    <row r="169" spans="2:16" ht="15" customHeight="1" outlineLevel="1">
      <c r="B169" s="600"/>
      <c r="C169" s="274" t="s">
        <v>234</v>
      </c>
      <c r="D169" s="320"/>
      <c r="E169" s="52"/>
      <c r="F169" s="51"/>
      <c r="G169" s="459"/>
      <c r="H169" s="332">
        <v>20</v>
      </c>
      <c r="I169" s="494"/>
      <c r="J169" s="497"/>
      <c r="K169" s="478"/>
      <c r="L169" s="481"/>
      <c r="M169" s="516"/>
      <c r="N169" s="539"/>
      <c r="O169" s="532"/>
      <c r="P169" s="533"/>
    </row>
    <row r="170" spans="2:16" ht="15" customHeight="1" outlineLevel="1">
      <c r="B170" s="600"/>
      <c r="C170" s="274" t="s">
        <v>230</v>
      </c>
      <c r="D170" s="320"/>
      <c r="E170" s="52"/>
      <c r="F170" s="52"/>
      <c r="G170" s="459"/>
      <c r="H170" s="332">
        <v>20</v>
      </c>
      <c r="I170" s="494"/>
      <c r="J170" s="497"/>
      <c r="K170" s="478"/>
      <c r="L170" s="481"/>
      <c r="M170" s="516"/>
      <c r="N170" s="539"/>
      <c r="O170" s="532"/>
      <c r="P170" s="533"/>
    </row>
    <row r="171" spans="2:16" ht="15" customHeight="1" outlineLevel="1">
      <c r="B171" s="600"/>
      <c r="C171" s="274" t="s">
        <v>231</v>
      </c>
      <c r="D171" s="320"/>
      <c r="E171" s="52"/>
      <c r="F171" s="52"/>
      <c r="G171" s="459"/>
      <c r="H171" s="332">
        <v>20</v>
      </c>
      <c r="I171" s="494"/>
      <c r="J171" s="497"/>
      <c r="K171" s="478"/>
      <c r="L171" s="481"/>
      <c r="M171" s="516"/>
      <c r="N171" s="539"/>
      <c r="O171" s="532"/>
      <c r="P171" s="533"/>
    </row>
    <row r="172" spans="2:16" ht="15" customHeight="1" outlineLevel="1">
      <c r="B172" s="600"/>
      <c r="C172" s="274" t="s">
        <v>232</v>
      </c>
      <c r="D172" s="320"/>
      <c r="E172" s="52"/>
      <c r="F172" s="52"/>
      <c r="G172" s="459"/>
      <c r="H172" s="332">
        <v>20</v>
      </c>
      <c r="I172" s="494"/>
      <c r="J172" s="497"/>
      <c r="K172" s="478"/>
      <c r="L172" s="481"/>
      <c r="M172" s="516"/>
      <c r="N172" s="539"/>
      <c r="O172" s="532"/>
      <c r="P172" s="533"/>
    </row>
    <row r="173" spans="2:16" ht="15" customHeight="1" outlineLevel="1">
      <c r="B173" s="601"/>
      <c r="C173" s="274" t="s">
        <v>233</v>
      </c>
      <c r="D173" s="320"/>
      <c r="E173" s="53"/>
      <c r="F173" s="53"/>
      <c r="G173" s="460"/>
      <c r="H173" s="332">
        <v>20</v>
      </c>
      <c r="I173" s="495"/>
      <c r="J173" s="498"/>
      <c r="K173" s="479"/>
      <c r="L173" s="482"/>
      <c r="M173" s="516"/>
      <c r="N173" s="539"/>
      <c r="O173" s="532"/>
      <c r="P173" s="533"/>
    </row>
    <row r="174" spans="2:16" ht="15">
      <c r="B174" s="621" t="s">
        <v>98</v>
      </c>
      <c r="C174" s="273" t="s">
        <v>189</v>
      </c>
      <c r="D174" s="118"/>
      <c r="E174" s="400"/>
      <c r="F174" s="401" t="s">
        <v>178</v>
      </c>
      <c r="G174" s="447"/>
      <c r="H174" s="50">
        <v>100</v>
      </c>
      <c r="I174" s="493">
        <v>2</v>
      </c>
      <c r="J174" s="496">
        <f>G174*I174</f>
        <v>0</v>
      </c>
      <c r="K174" s="477">
        <f>H174*I174</f>
        <v>200</v>
      </c>
      <c r="L174" s="480">
        <f>SUM(J174/K174)</f>
        <v>0</v>
      </c>
      <c r="M174" s="516"/>
      <c r="N174" s="539"/>
      <c r="O174" s="532"/>
      <c r="P174" s="533"/>
    </row>
    <row r="175" spans="2:16" ht="15" customHeight="1" outlineLevel="1">
      <c r="B175" s="623"/>
      <c r="C175" s="274" t="s">
        <v>235</v>
      </c>
      <c r="D175" s="388"/>
      <c r="E175" s="388"/>
      <c r="F175" s="373"/>
      <c r="G175" s="448"/>
      <c r="H175" s="52">
        <v>16</v>
      </c>
      <c r="I175" s="519"/>
      <c r="J175" s="508"/>
      <c r="K175" s="512"/>
      <c r="L175" s="506"/>
      <c r="M175" s="516"/>
      <c r="N175" s="539"/>
      <c r="O175" s="532"/>
      <c r="P175" s="533"/>
    </row>
    <row r="176" spans="2:16" ht="15" customHeight="1" outlineLevel="1">
      <c r="B176" s="626"/>
      <c r="C176" s="274" t="s">
        <v>236</v>
      </c>
      <c r="D176" s="320"/>
      <c r="E176" s="320"/>
      <c r="F176" s="320"/>
      <c r="G176" s="448"/>
      <c r="H176" s="52">
        <v>20</v>
      </c>
      <c r="I176" s="519"/>
      <c r="J176" s="508"/>
      <c r="K176" s="512"/>
      <c r="L176" s="506"/>
      <c r="M176" s="516"/>
      <c r="N176" s="539"/>
      <c r="O176" s="532"/>
      <c r="P176" s="533"/>
    </row>
    <row r="177" spans="2:16" ht="15" customHeight="1" outlineLevel="1">
      <c r="B177" s="626"/>
      <c r="C177" s="274" t="s">
        <v>237</v>
      </c>
      <c r="D177" s="320"/>
      <c r="E177" s="320"/>
      <c r="F177" s="320"/>
      <c r="G177" s="448"/>
      <c r="H177" s="52">
        <v>16</v>
      </c>
      <c r="I177" s="519"/>
      <c r="J177" s="508"/>
      <c r="K177" s="512"/>
      <c r="L177" s="506"/>
      <c r="M177" s="516"/>
      <c r="N177" s="539"/>
      <c r="O177" s="532"/>
      <c r="P177" s="533"/>
    </row>
    <row r="178" spans="2:16" ht="15" customHeight="1" outlineLevel="1">
      <c r="B178" s="626"/>
      <c r="C178" s="274" t="s">
        <v>238</v>
      </c>
      <c r="D178" s="320"/>
      <c r="E178" s="320"/>
      <c r="F178" s="320"/>
      <c r="G178" s="448"/>
      <c r="H178" s="52">
        <v>16</v>
      </c>
      <c r="I178" s="519"/>
      <c r="J178" s="508"/>
      <c r="K178" s="512"/>
      <c r="L178" s="506"/>
      <c r="M178" s="516"/>
      <c r="N178" s="539"/>
      <c r="O178" s="532"/>
      <c r="P178" s="533"/>
    </row>
    <row r="179" spans="2:16" ht="15" customHeight="1" outlineLevel="1">
      <c r="B179" s="626"/>
      <c r="C179" s="274" t="s">
        <v>239</v>
      </c>
      <c r="D179" s="320"/>
      <c r="E179" s="320"/>
      <c r="F179" s="320"/>
      <c r="G179" s="448"/>
      <c r="H179" s="52">
        <v>16</v>
      </c>
      <c r="I179" s="519"/>
      <c r="J179" s="508"/>
      <c r="K179" s="512"/>
      <c r="L179" s="506"/>
      <c r="M179" s="516"/>
      <c r="N179" s="539"/>
      <c r="O179" s="532"/>
      <c r="P179" s="533"/>
    </row>
    <row r="180" spans="2:16" ht="15" customHeight="1" outlineLevel="1">
      <c r="B180" s="627"/>
      <c r="C180" s="274" t="s">
        <v>240</v>
      </c>
      <c r="D180" s="321"/>
      <c r="E180" s="321"/>
      <c r="F180" s="321"/>
      <c r="G180" s="449"/>
      <c r="H180" s="54">
        <v>16</v>
      </c>
      <c r="I180" s="520"/>
      <c r="J180" s="509"/>
      <c r="K180" s="513"/>
      <c r="L180" s="507"/>
      <c r="M180" s="516"/>
      <c r="N180" s="539"/>
      <c r="O180" s="532"/>
      <c r="P180" s="533"/>
    </row>
    <row r="181" spans="2:16" ht="15">
      <c r="B181" s="604" t="s">
        <v>99</v>
      </c>
      <c r="C181" s="231" t="s">
        <v>76</v>
      </c>
      <c r="D181" s="118"/>
      <c r="E181" s="50"/>
      <c r="F181" s="401" t="s">
        <v>178</v>
      </c>
      <c r="G181" s="447"/>
      <c r="H181" s="50">
        <v>100</v>
      </c>
      <c r="I181" s="493">
        <v>2</v>
      </c>
      <c r="J181" s="496">
        <f>G181*I181</f>
        <v>0</v>
      </c>
      <c r="K181" s="477">
        <f>H181*I181</f>
        <v>200</v>
      </c>
      <c r="L181" s="480">
        <f>SUM(J181/K181)</f>
        <v>0</v>
      </c>
      <c r="M181" s="516"/>
      <c r="N181" s="539"/>
      <c r="O181" s="532"/>
      <c r="P181" s="533"/>
    </row>
    <row r="182" spans="2:16" ht="15" customHeight="1" outlineLevel="1">
      <c r="B182" s="605"/>
      <c r="C182" s="274" t="s">
        <v>241</v>
      </c>
      <c r="D182" s="358"/>
      <c r="E182" s="389"/>
      <c r="F182" s="410"/>
      <c r="G182" s="461"/>
      <c r="H182" s="52">
        <v>25</v>
      </c>
      <c r="I182" s="494"/>
      <c r="J182" s="497"/>
      <c r="K182" s="478"/>
      <c r="L182" s="481"/>
      <c r="M182" s="516"/>
      <c r="N182" s="539"/>
      <c r="O182" s="532"/>
      <c r="P182" s="533"/>
    </row>
    <row r="183" spans="2:16" ht="15" customHeight="1" outlineLevel="1">
      <c r="B183" s="605"/>
      <c r="C183" s="274" t="s">
        <v>242</v>
      </c>
      <c r="D183" s="358"/>
      <c r="E183" s="389"/>
      <c r="F183" s="410"/>
      <c r="G183" s="461"/>
      <c r="H183" s="52">
        <v>25</v>
      </c>
      <c r="I183" s="494"/>
      <c r="J183" s="497"/>
      <c r="K183" s="478"/>
      <c r="L183" s="481"/>
      <c r="M183" s="516"/>
      <c r="N183" s="539"/>
      <c r="O183" s="532"/>
      <c r="P183" s="533"/>
    </row>
    <row r="184" spans="2:16" ht="15" customHeight="1" outlineLevel="1">
      <c r="B184" s="605"/>
      <c r="C184" s="274" t="s">
        <v>243</v>
      </c>
      <c r="D184" s="358"/>
      <c r="E184" s="389"/>
      <c r="F184" s="410"/>
      <c r="G184" s="461"/>
      <c r="H184" s="52">
        <v>25</v>
      </c>
      <c r="I184" s="494"/>
      <c r="J184" s="497"/>
      <c r="K184" s="478"/>
      <c r="L184" s="481"/>
      <c r="M184" s="516"/>
      <c r="N184" s="539"/>
      <c r="O184" s="532"/>
      <c r="P184" s="533"/>
    </row>
    <row r="185" spans="2:16" ht="15" customHeight="1" outlineLevel="1">
      <c r="B185" s="606"/>
      <c r="C185" s="275" t="s">
        <v>244</v>
      </c>
      <c r="D185" s="403"/>
      <c r="E185" s="399"/>
      <c r="F185" s="411"/>
      <c r="G185" s="462"/>
      <c r="H185" s="54">
        <v>25</v>
      </c>
      <c r="I185" s="495"/>
      <c r="J185" s="498"/>
      <c r="K185" s="479"/>
      <c r="L185" s="482"/>
      <c r="M185" s="516"/>
      <c r="N185" s="539"/>
      <c r="O185" s="532"/>
      <c r="P185" s="533"/>
    </row>
    <row r="186" spans="2:16" ht="15">
      <c r="B186" s="604" t="s">
        <v>100</v>
      </c>
      <c r="C186" s="231" t="s">
        <v>39</v>
      </c>
      <c r="D186" s="118"/>
      <c r="E186" s="50"/>
      <c r="F186" s="412" t="s">
        <v>178</v>
      </c>
      <c r="G186" s="439"/>
      <c r="H186" s="50">
        <v>100</v>
      </c>
      <c r="I186" s="493">
        <v>3</v>
      </c>
      <c r="J186" s="496">
        <f>G186*I186</f>
        <v>0</v>
      </c>
      <c r="K186" s="477">
        <f>H186*I186</f>
        <v>300</v>
      </c>
      <c r="L186" s="480">
        <f>SUM(J186/K186)</f>
        <v>0</v>
      </c>
      <c r="M186" s="516"/>
      <c r="N186" s="539"/>
      <c r="O186" s="532"/>
      <c r="P186" s="533"/>
    </row>
    <row r="187" spans="2:16" ht="15" customHeight="1" outlineLevel="1">
      <c r="B187" s="605"/>
      <c r="C187" s="274" t="s">
        <v>245</v>
      </c>
      <c r="D187" s="358"/>
      <c r="E187" s="389"/>
      <c r="F187" s="402"/>
      <c r="G187" s="463"/>
      <c r="H187" s="52">
        <v>30</v>
      </c>
      <c r="I187" s="494"/>
      <c r="J187" s="497"/>
      <c r="K187" s="478"/>
      <c r="L187" s="481"/>
      <c r="M187" s="516"/>
      <c r="N187" s="539"/>
      <c r="O187" s="532"/>
      <c r="P187" s="533"/>
    </row>
    <row r="188" spans="2:16" ht="15" customHeight="1" outlineLevel="1">
      <c r="B188" s="605"/>
      <c r="C188" s="274" t="s">
        <v>246</v>
      </c>
      <c r="D188" s="358"/>
      <c r="E188" s="389"/>
      <c r="F188" s="402"/>
      <c r="G188" s="463"/>
      <c r="H188" s="52">
        <v>30</v>
      </c>
      <c r="I188" s="494"/>
      <c r="J188" s="497"/>
      <c r="K188" s="478"/>
      <c r="L188" s="481"/>
      <c r="M188" s="516"/>
      <c r="N188" s="539"/>
      <c r="O188" s="532"/>
      <c r="P188" s="533"/>
    </row>
    <row r="189" spans="2:16" ht="15" customHeight="1" outlineLevel="1">
      <c r="B189" s="606"/>
      <c r="C189" s="274" t="s">
        <v>247</v>
      </c>
      <c r="D189" s="358"/>
      <c r="E189" s="389"/>
      <c r="F189" s="416"/>
      <c r="G189" s="464"/>
      <c r="H189" s="52">
        <v>40</v>
      </c>
      <c r="I189" s="495"/>
      <c r="J189" s="498"/>
      <c r="K189" s="479"/>
      <c r="L189" s="482"/>
      <c r="M189" s="516"/>
      <c r="N189" s="539"/>
      <c r="O189" s="532"/>
      <c r="P189" s="533"/>
    </row>
    <row r="190" spans="2:16" ht="15">
      <c r="B190" s="604" t="s">
        <v>101</v>
      </c>
      <c r="C190" s="231" t="s">
        <v>77</v>
      </c>
      <c r="D190" s="118"/>
      <c r="E190" s="50"/>
      <c r="F190" s="418" t="s">
        <v>178</v>
      </c>
      <c r="G190" s="439"/>
      <c r="H190" s="50">
        <v>100</v>
      </c>
      <c r="I190" s="493">
        <v>2</v>
      </c>
      <c r="J190" s="496">
        <f>G190*I190</f>
        <v>0</v>
      </c>
      <c r="K190" s="477">
        <f>H190*I190</f>
        <v>200</v>
      </c>
      <c r="L190" s="480">
        <f>SUM(J190/K190)</f>
        <v>0</v>
      </c>
      <c r="M190" s="516"/>
      <c r="N190" s="539"/>
      <c r="O190" s="532"/>
      <c r="P190" s="533"/>
    </row>
    <row r="191" spans="2:16" ht="15" customHeight="1" outlineLevel="1">
      <c r="B191" s="605"/>
      <c r="C191" s="274" t="s">
        <v>248</v>
      </c>
      <c r="D191" s="358"/>
      <c r="E191" s="389"/>
      <c r="F191" s="407"/>
      <c r="G191" s="448"/>
      <c r="H191" s="52">
        <v>10</v>
      </c>
      <c r="I191" s="494"/>
      <c r="J191" s="497"/>
      <c r="K191" s="478"/>
      <c r="L191" s="481"/>
      <c r="M191" s="537"/>
      <c r="N191" s="539"/>
      <c r="O191" s="532"/>
      <c r="P191" s="534"/>
    </row>
    <row r="192" spans="2:16" ht="15" customHeight="1" outlineLevel="1">
      <c r="B192" s="605"/>
      <c r="C192" s="274" t="s">
        <v>249</v>
      </c>
      <c r="D192" s="358"/>
      <c r="E192" s="389"/>
      <c r="F192" s="407"/>
      <c r="G192" s="448"/>
      <c r="H192" s="52">
        <v>10</v>
      </c>
      <c r="I192" s="494"/>
      <c r="J192" s="497"/>
      <c r="K192" s="478"/>
      <c r="L192" s="481"/>
      <c r="M192" s="537"/>
      <c r="N192" s="539"/>
      <c r="O192" s="532"/>
      <c r="P192" s="534"/>
    </row>
    <row r="193" spans="2:16" ht="15" customHeight="1" outlineLevel="1">
      <c r="B193" s="605"/>
      <c r="C193" s="274" t="s">
        <v>250</v>
      </c>
      <c r="D193" s="358"/>
      <c r="E193" s="389"/>
      <c r="F193" s="407"/>
      <c r="G193" s="448"/>
      <c r="H193" s="52">
        <v>20</v>
      </c>
      <c r="I193" s="494"/>
      <c r="J193" s="497"/>
      <c r="K193" s="478"/>
      <c r="L193" s="481"/>
      <c r="M193" s="537"/>
      <c r="N193" s="539"/>
      <c r="O193" s="532"/>
      <c r="P193" s="534"/>
    </row>
    <row r="194" spans="2:16" ht="15" customHeight="1" outlineLevel="1">
      <c r="B194" s="605"/>
      <c r="C194" s="274" t="s">
        <v>251</v>
      </c>
      <c r="D194" s="358"/>
      <c r="E194" s="389"/>
      <c r="F194" s="407"/>
      <c r="G194" s="448"/>
      <c r="H194" s="52">
        <v>10</v>
      </c>
      <c r="I194" s="494"/>
      <c r="J194" s="497"/>
      <c r="K194" s="478"/>
      <c r="L194" s="481"/>
      <c r="M194" s="537"/>
      <c r="N194" s="539"/>
      <c r="O194" s="532"/>
      <c r="P194" s="534"/>
    </row>
    <row r="195" spans="2:16" ht="15" customHeight="1" outlineLevel="1">
      <c r="B195" s="605"/>
      <c r="C195" s="274" t="s">
        <v>252</v>
      </c>
      <c r="D195" s="358"/>
      <c r="E195" s="389"/>
      <c r="F195" s="407"/>
      <c r="G195" s="448"/>
      <c r="H195" s="52">
        <v>10</v>
      </c>
      <c r="I195" s="494"/>
      <c r="J195" s="497"/>
      <c r="K195" s="478"/>
      <c r="L195" s="481"/>
      <c r="M195" s="537"/>
      <c r="N195" s="539"/>
      <c r="O195" s="532"/>
      <c r="P195" s="534"/>
    </row>
    <row r="196" spans="2:16" ht="15" customHeight="1" outlineLevel="1">
      <c r="B196" s="605"/>
      <c r="C196" s="274" t="s">
        <v>253</v>
      </c>
      <c r="D196" s="358"/>
      <c r="E196" s="389"/>
      <c r="F196" s="407"/>
      <c r="G196" s="448"/>
      <c r="H196" s="52">
        <v>10</v>
      </c>
      <c r="I196" s="494"/>
      <c r="J196" s="497"/>
      <c r="K196" s="478"/>
      <c r="L196" s="481"/>
      <c r="M196" s="537"/>
      <c r="N196" s="539"/>
      <c r="O196" s="532"/>
      <c r="P196" s="534"/>
    </row>
    <row r="197" spans="2:16" ht="15" customHeight="1" outlineLevel="1">
      <c r="B197" s="605"/>
      <c r="C197" s="274" t="s">
        <v>254</v>
      </c>
      <c r="D197" s="358"/>
      <c r="E197" s="389"/>
      <c r="F197" s="407"/>
      <c r="G197" s="448"/>
      <c r="H197" s="52">
        <v>10</v>
      </c>
      <c r="I197" s="494"/>
      <c r="J197" s="497"/>
      <c r="K197" s="478"/>
      <c r="L197" s="481"/>
      <c r="M197" s="537"/>
      <c r="N197" s="539"/>
      <c r="O197" s="532"/>
      <c r="P197" s="534"/>
    </row>
    <row r="198" spans="2:16" ht="15" customHeight="1" outlineLevel="1">
      <c r="B198" s="605"/>
      <c r="C198" s="274" t="s">
        <v>255</v>
      </c>
      <c r="D198" s="358"/>
      <c r="E198" s="389"/>
      <c r="F198" s="407"/>
      <c r="G198" s="448"/>
      <c r="H198" s="52">
        <v>10</v>
      </c>
      <c r="I198" s="494"/>
      <c r="J198" s="497"/>
      <c r="K198" s="478"/>
      <c r="L198" s="481"/>
      <c r="M198" s="537"/>
      <c r="N198" s="539"/>
      <c r="O198" s="532"/>
      <c r="P198" s="534"/>
    </row>
    <row r="199" spans="2:16" ht="15" customHeight="1" outlineLevel="1">
      <c r="B199" s="606"/>
      <c r="C199" s="274" t="s">
        <v>256</v>
      </c>
      <c r="D199" s="414"/>
      <c r="E199" s="415"/>
      <c r="F199" s="419"/>
      <c r="G199" s="449"/>
      <c r="H199" s="52">
        <v>10</v>
      </c>
      <c r="I199" s="495"/>
      <c r="J199" s="498"/>
      <c r="K199" s="479"/>
      <c r="L199" s="482"/>
      <c r="M199" s="537"/>
      <c r="N199" s="539"/>
      <c r="O199" s="532"/>
      <c r="P199" s="534"/>
    </row>
    <row r="200" spans="2:16" ht="15">
      <c r="B200" s="621" t="s">
        <v>102</v>
      </c>
      <c r="C200" s="273" t="s">
        <v>78</v>
      </c>
      <c r="D200" s="118"/>
      <c r="E200" s="50"/>
      <c r="F200" s="420" t="s">
        <v>178</v>
      </c>
      <c r="G200" s="439"/>
      <c r="H200" s="50">
        <v>100</v>
      </c>
      <c r="I200" s="493">
        <v>2</v>
      </c>
      <c r="J200" s="496">
        <f>G200*I200</f>
        <v>0</v>
      </c>
      <c r="K200" s="477">
        <f>H200*I200</f>
        <v>200</v>
      </c>
      <c r="L200" s="480">
        <f>SUM(J200/K200)</f>
        <v>0</v>
      </c>
      <c r="M200" s="537"/>
      <c r="N200" s="539"/>
      <c r="O200" s="532"/>
      <c r="P200" s="534"/>
    </row>
    <row r="201" spans="2:16" ht="15" customHeight="1" outlineLevel="1">
      <c r="B201" s="600"/>
      <c r="C201" s="274" t="s">
        <v>257</v>
      </c>
      <c r="D201" s="358"/>
      <c r="E201" s="389"/>
      <c r="F201" s="407"/>
      <c r="G201" s="448"/>
      <c r="H201" s="52">
        <v>25</v>
      </c>
      <c r="I201" s="494"/>
      <c r="J201" s="497"/>
      <c r="K201" s="478"/>
      <c r="L201" s="481"/>
      <c r="M201" s="537"/>
      <c r="N201" s="539"/>
      <c r="O201" s="532"/>
      <c r="P201" s="534"/>
    </row>
    <row r="202" spans="2:16" ht="15" customHeight="1" outlineLevel="1">
      <c r="B202" s="600"/>
      <c r="C202" s="274" t="s">
        <v>258</v>
      </c>
      <c r="D202" s="358"/>
      <c r="E202" s="389"/>
      <c r="F202" s="407"/>
      <c r="G202" s="448"/>
      <c r="H202" s="52">
        <v>25</v>
      </c>
      <c r="I202" s="494"/>
      <c r="J202" s="497"/>
      <c r="K202" s="478"/>
      <c r="L202" s="481"/>
      <c r="M202" s="537"/>
      <c r="N202" s="539"/>
      <c r="O202" s="532"/>
      <c r="P202" s="534"/>
    </row>
    <row r="203" spans="2:16" ht="15" customHeight="1" outlineLevel="1">
      <c r="B203" s="600"/>
      <c r="C203" s="274" t="s">
        <v>259</v>
      </c>
      <c r="D203" s="358"/>
      <c r="E203" s="389"/>
      <c r="F203" s="407"/>
      <c r="G203" s="448"/>
      <c r="H203" s="52">
        <v>25</v>
      </c>
      <c r="I203" s="494"/>
      <c r="J203" s="497"/>
      <c r="K203" s="478"/>
      <c r="L203" s="481"/>
      <c r="M203" s="537"/>
      <c r="N203" s="539"/>
      <c r="O203" s="532"/>
      <c r="P203" s="534"/>
    </row>
    <row r="204" spans="2:16" ht="15.75" customHeight="1" outlineLevel="1" thickBot="1">
      <c r="B204" s="622"/>
      <c r="C204" s="421" t="s">
        <v>260</v>
      </c>
      <c r="D204" s="422"/>
      <c r="E204" s="423"/>
      <c r="F204" s="424"/>
      <c r="G204" s="451"/>
      <c r="H204" s="132">
        <v>25</v>
      </c>
      <c r="I204" s="589"/>
      <c r="J204" s="625"/>
      <c r="K204" s="619"/>
      <c r="L204" s="620"/>
      <c r="M204" s="517"/>
      <c r="N204" s="518"/>
      <c r="O204" s="514"/>
      <c r="P204" s="535"/>
    </row>
    <row r="205" spans="2:16" ht="12" customHeight="1">
      <c r="B205" s="256"/>
      <c r="C205" s="257"/>
      <c r="D205" s="258"/>
      <c r="E205" s="259"/>
      <c r="F205" s="259"/>
      <c r="G205" s="260"/>
      <c r="H205" s="259"/>
      <c r="I205" s="261"/>
      <c r="J205" s="262"/>
      <c r="K205" s="258"/>
      <c r="L205" s="258"/>
      <c r="M205" s="258"/>
      <c r="N205" s="258"/>
      <c r="O205" s="258"/>
      <c r="P205" s="258"/>
    </row>
    <row r="206" ht="15">
      <c r="C206" s="255"/>
    </row>
    <row r="207" spans="3:6" ht="14.25" customHeight="1">
      <c r="C207" s="263"/>
      <c r="D207" s="9"/>
      <c r="E207" s="207"/>
      <c r="F207" s="207"/>
    </row>
    <row r="208" spans="3:6" ht="15">
      <c r="C208" s="206"/>
      <c r="D208" s="9"/>
      <c r="E208" s="207"/>
      <c r="F208" s="207"/>
    </row>
    <row r="209" spans="3:13" ht="15">
      <c r="C209" s="206"/>
      <c r="D209" s="9"/>
      <c r="E209" s="207"/>
      <c r="F209" s="207"/>
      <c r="M209" s="6" t="s">
        <v>40</v>
      </c>
    </row>
  </sheetData>
  <sheetProtection password="CA41" sheet="1"/>
  <protectedRanges>
    <protectedRange sqref="G6:G204" name="Bereich1"/>
  </protectedRanges>
  <mergeCells count="180">
    <mergeCell ref="B200:B204"/>
    <mergeCell ref="B96:B100"/>
    <mergeCell ref="I200:I204"/>
    <mergeCell ref="J200:J204"/>
    <mergeCell ref="I190:I199"/>
    <mergeCell ref="B190:B199"/>
    <mergeCell ref="B181:B185"/>
    <mergeCell ref="B186:B189"/>
    <mergeCell ref="B174:B180"/>
    <mergeCell ref="J128:J131"/>
    <mergeCell ref="L200:L204"/>
    <mergeCell ref="J186:J189"/>
    <mergeCell ref="K186:K189"/>
    <mergeCell ref="L186:L189"/>
    <mergeCell ref="J190:J199"/>
    <mergeCell ref="K190:K199"/>
    <mergeCell ref="L190:L199"/>
    <mergeCell ref="B2:C3"/>
    <mergeCell ref="F2:F3"/>
    <mergeCell ref="B15:B17"/>
    <mergeCell ref="I53:I61"/>
    <mergeCell ref="I45:I52"/>
    <mergeCell ref="I27:I31"/>
    <mergeCell ref="I15:I17"/>
    <mergeCell ref="G2:H2"/>
    <mergeCell ref="I2:I3"/>
    <mergeCell ref="B45:B52"/>
    <mergeCell ref="B40:B44"/>
    <mergeCell ref="B138:B148"/>
    <mergeCell ref="J45:J52"/>
    <mergeCell ref="L78:L83"/>
    <mergeCell ref="L84:L86"/>
    <mergeCell ref="L65:L67"/>
    <mergeCell ref="L2:L3"/>
    <mergeCell ref="J27:J31"/>
    <mergeCell ref="K27:K31"/>
    <mergeCell ref="J2:K2"/>
    <mergeCell ref="K15:K17"/>
    <mergeCell ref="L15:L17"/>
    <mergeCell ref="L27:L31"/>
    <mergeCell ref="J15:J17"/>
    <mergeCell ref="J40:J44"/>
    <mergeCell ref="K84:K86"/>
    <mergeCell ref="L103:L107"/>
    <mergeCell ref="L40:L44"/>
    <mergeCell ref="L62:L64"/>
    <mergeCell ref="L71:L77"/>
    <mergeCell ref="L88:L95"/>
    <mergeCell ref="K40:K44"/>
    <mergeCell ref="P127:P164"/>
    <mergeCell ref="M127:M164"/>
    <mergeCell ref="N127:N164"/>
    <mergeCell ref="N26:N100"/>
    <mergeCell ref="O26:O100"/>
    <mergeCell ref="M26:M100"/>
    <mergeCell ref="N102:N125"/>
    <mergeCell ref="O102:O125"/>
    <mergeCell ref="P102:P125"/>
    <mergeCell ref="O127:O164"/>
    <mergeCell ref="P5:P19"/>
    <mergeCell ref="Q2:Q3"/>
    <mergeCell ref="M2:N2"/>
    <mergeCell ref="O2:O3"/>
    <mergeCell ref="P2:P3"/>
    <mergeCell ref="Q4:Q164"/>
    <mergeCell ref="P21:P24"/>
    <mergeCell ref="O21:O24"/>
    <mergeCell ref="P26:P100"/>
    <mergeCell ref="O5:O19"/>
    <mergeCell ref="M5:M19"/>
    <mergeCell ref="N5:N19"/>
    <mergeCell ref="L45:L52"/>
    <mergeCell ref="L53:L61"/>
    <mergeCell ref="M21:M24"/>
    <mergeCell ref="N21:N24"/>
    <mergeCell ref="L32:L36"/>
    <mergeCell ref="L37:L39"/>
    <mergeCell ref="K37:K39"/>
    <mergeCell ref="K32:K36"/>
    <mergeCell ref="B27:B31"/>
    <mergeCell ref="B32:B36"/>
    <mergeCell ref="B37:B39"/>
    <mergeCell ref="I32:I36"/>
    <mergeCell ref="J32:J36"/>
    <mergeCell ref="I37:I39"/>
    <mergeCell ref="J37:J39"/>
    <mergeCell ref="K45:K52"/>
    <mergeCell ref="I40:I44"/>
    <mergeCell ref="J53:J61"/>
    <mergeCell ref="L150:L154"/>
    <mergeCell ref="K96:K100"/>
    <mergeCell ref="K88:K95"/>
    <mergeCell ref="J84:J86"/>
    <mergeCell ref="K128:K131"/>
    <mergeCell ref="L96:L100"/>
    <mergeCell ref="K138:K148"/>
    <mergeCell ref="B53:B61"/>
    <mergeCell ref="K53:K61"/>
    <mergeCell ref="K62:K64"/>
    <mergeCell ref="K78:K83"/>
    <mergeCell ref="K71:K77"/>
    <mergeCell ref="J62:J64"/>
    <mergeCell ref="I62:I64"/>
    <mergeCell ref="B78:B83"/>
    <mergeCell ref="B62:B64"/>
    <mergeCell ref="B65:B67"/>
    <mergeCell ref="J78:J83"/>
    <mergeCell ref="I78:I83"/>
    <mergeCell ref="I103:I107"/>
    <mergeCell ref="I96:I100"/>
    <mergeCell ref="I88:I95"/>
    <mergeCell ref="J96:J100"/>
    <mergeCell ref="I84:I86"/>
    <mergeCell ref="K65:K67"/>
    <mergeCell ref="J71:J77"/>
    <mergeCell ref="I65:I67"/>
    <mergeCell ref="I71:I77"/>
    <mergeCell ref="J65:J67"/>
    <mergeCell ref="P167:P204"/>
    <mergeCell ref="M167:M204"/>
    <mergeCell ref="N167:N204"/>
    <mergeCell ref="B71:B77"/>
    <mergeCell ref="I138:I148"/>
    <mergeCell ref="J138:J148"/>
    <mergeCell ref="J132:J137"/>
    <mergeCell ref="I128:I131"/>
    <mergeCell ref="L138:L148"/>
    <mergeCell ref="L108:L114"/>
    <mergeCell ref="J88:J95"/>
    <mergeCell ref="J103:J107"/>
    <mergeCell ref="B103:B107"/>
    <mergeCell ref="O167:O204"/>
    <mergeCell ref="K168:K173"/>
    <mergeCell ref="L168:L173"/>
    <mergeCell ref="B168:B173"/>
    <mergeCell ref="I168:I173"/>
    <mergeCell ref="J168:J173"/>
    <mergeCell ref="K200:K204"/>
    <mergeCell ref="B132:B137"/>
    <mergeCell ref="I174:I180"/>
    <mergeCell ref="B156:B160"/>
    <mergeCell ref="B84:B86"/>
    <mergeCell ref="B88:B95"/>
    <mergeCell ref="J150:J154"/>
    <mergeCell ref="K150:K154"/>
    <mergeCell ref="K161:K163"/>
    <mergeCell ref="J161:J163"/>
    <mergeCell ref="L174:L180"/>
    <mergeCell ref="I181:I185"/>
    <mergeCell ref="J181:J185"/>
    <mergeCell ref="K181:K185"/>
    <mergeCell ref="L181:L185"/>
    <mergeCell ref="J174:J180"/>
    <mergeCell ref="K174:K180"/>
    <mergeCell ref="B150:B154"/>
    <mergeCell ref="B161:B163"/>
    <mergeCell ref="I161:I163"/>
    <mergeCell ref="I186:I189"/>
    <mergeCell ref="I150:I154"/>
    <mergeCell ref="L128:L131"/>
    <mergeCell ref="L132:L137"/>
    <mergeCell ref="L161:L163"/>
    <mergeCell ref="K132:K137"/>
    <mergeCell ref="B128:B131"/>
    <mergeCell ref="I108:I114"/>
    <mergeCell ref="I115:I124"/>
    <mergeCell ref="J108:J114"/>
    <mergeCell ref="J115:J124"/>
    <mergeCell ref="B108:B114"/>
    <mergeCell ref="B115:B124"/>
    <mergeCell ref="L115:L124"/>
    <mergeCell ref="J156:J160"/>
    <mergeCell ref="M102:M125"/>
    <mergeCell ref="I132:I137"/>
    <mergeCell ref="K108:K114"/>
    <mergeCell ref="K115:K124"/>
    <mergeCell ref="I156:I160"/>
    <mergeCell ref="K103:K107"/>
    <mergeCell ref="K156:K160"/>
    <mergeCell ref="L156:L160"/>
  </mergeCells>
  <printOptions/>
  <pageMargins left="1.1811023622047245" right="0.1968503937007874" top="0.9055118110236221" bottom="0.7874015748031497" header="0.31496062992125984" footer="0.4724409448818898"/>
  <pageSetup fitToHeight="2" fitToWidth="1" horizontalDpi="600" verticalDpi="600" orientation="portrait" paperSize="8" scale="64" r:id="rId1"/>
  <headerFooter alignWithMargins="0">
    <oddFooter>&amp;L&amp;"Neue Praxis,Standard"                BNB Version 2011_1 © BMVBS</oddFooter>
  </headerFooter>
  <rowBreaks count="1" manualBreakCount="1">
    <brk id="100" min="1" max="16" man="1"/>
  </rowBreaks>
  <ignoredErrors>
    <ignoredError sqref="B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0"/>
  <sheetViews>
    <sheetView workbookViewId="0" topLeftCell="A1">
      <selection activeCell="C71" sqref="C71"/>
    </sheetView>
  </sheetViews>
  <sheetFormatPr defaultColWidth="11.421875" defaultRowHeight="15" outlineLevelRow="1"/>
  <cols>
    <col min="1" max="1" width="1.7109375" style="4" customWidth="1"/>
    <col min="2" max="2" width="7.28125" style="179" customWidth="1"/>
    <col min="3" max="3" width="61.8515625" style="5" customWidth="1"/>
    <col min="4" max="4" width="8.8515625" style="6" customWidth="1"/>
    <col min="5" max="5" width="11.8515625" style="7" customWidth="1"/>
    <col min="6" max="6" width="22.8515625" style="7" customWidth="1"/>
    <col min="7" max="7" width="18.57421875" style="7" customWidth="1"/>
    <col min="8" max="8" width="13.00390625" style="8" customWidth="1"/>
    <col min="9" max="9" width="13.57421875" style="8" customWidth="1"/>
    <col min="10" max="10" width="12.00390625" style="7" customWidth="1"/>
    <col min="11" max="11" width="12.7109375" style="9" customWidth="1"/>
    <col min="12" max="12" width="11.57421875" style="10" customWidth="1"/>
    <col min="13" max="13" width="13.00390625" style="6" customWidth="1"/>
    <col min="14" max="14" width="14.140625" style="6" customWidth="1"/>
    <col min="15" max="15" width="14.421875" style="6" customWidth="1"/>
    <col min="16" max="16" width="15.00390625" style="6" customWidth="1"/>
    <col min="17" max="17" width="11.7109375" style="6" customWidth="1"/>
    <col min="18" max="18" width="17.28125" style="6" customWidth="1"/>
    <col min="19" max="19" width="13.8515625" style="2" customWidth="1"/>
    <col min="20" max="20" width="11.421875" style="3" customWidth="1"/>
    <col min="21" max="21" width="24.28125" style="3" customWidth="1"/>
    <col min="22" max="16384" width="11.421875" style="3" customWidth="1"/>
  </cols>
  <sheetData>
    <row r="1" spans="1:19" s="217" customFormat="1" ht="30" customHeight="1" thickBot="1">
      <c r="A1" s="208"/>
      <c r="B1" s="209" t="s">
        <v>190</v>
      </c>
      <c r="C1" s="210"/>
      <c r="D1" s="211"/>
      <c r="E1" s="212"/>
      <c r="F1" s="212"/>
      <c r="G1" s="212"/>
      <c r="H1" s="213"/>
      <c r="I1" s="213"/>
      <c r="J1" s="212"/>
      <c r="K1" s="214"/>
      <c r="L1" s="215"/>
      <c r="M1" s="211"/>
      <c r="N1" s="211"/>
      <c r="O1" s="211"/>
      <c r="P1" s="211"/>
      <c r="Q1" s="211"/>
      <c r="R1" s="211"/>
      <c r="S1" s="216"/>
    </row>
    <row r="2" spans="2:19" ht="15" customHeight="1">
      <c r="B2" s="607" t="s">
        <v>180</v>
      </c>
      <c r="C2" s="608"/>
      <c r="D2" s="628" t="s">
        <v>41</v>
      </c>
      <c r="E2" s="629"/>
      <c r="F2" s="289" t="s">
        <v>42</v>
      </c>
      <c r="G2" s="611" t="s">
        <v>182</v>
      </c>
      <c r="H2" s="597" t="s">
        <v>106</v>
      </c>
      <c r="I2" s="630"/>
      <c r="J2" s="598"/>
      <c r="K2" s="617" t="s">
        <v>0</v>
      </c>
      <c r="L2" s="597" t="s">
        <v>1</v>
      </c>
      <c r="M2" s="598"/>
      <c r="N2" s="566" t="s">
        <v>2</v>
      </c>
      <c r="O2" s="564" t="s">
        <v>3</v>
      </c>
      <c r="P2" s="565"/>
      <c r="Q2" s="566" t="s">
        <v>4</v>
      </c>
      <c r="R2" s="566" t="s">
        <v>181</v>
      </c>
      <c r="S2" s="562" t="s">
        <v>43</v>
      </c>
    </row>
    <row r="3" spans="2:19" ht="39.75" customHeight="1" thickBot="1">
      <c r="B3" s="609"/>
      <c r="C3" s="610"/>
      <c r="D3" s="11" t="s">
        <v>6</v>
      </c>
      <c r="E3" s="12" t="s">
        <v>105</v>
      </c>
      <c r="F3" s="290"/>
      <c r="G3" s="612"/>
      <c r="H3" s="243" t="s">
        <v>6</v>
      </c>
      <c r="I3" s="347" t="s">
        <v>104</v>
      </c>
      <c r="J3" s="244" t="s">
        <v>105</v>
      </c>
      <c r="K3" s="618"/>
      <c r="L3" s="245" t="s">
        <v>6</v>
      </c>
      <c r="M3" s="246" t="s">
        <v>5</v>
      </c>
      <c r="N3" s="567"/>
      <c r="O3" s="247" t="s">
        <v>6</v>
      </c>
      <c r="P3" s="246" t="s">
        <v>5</v>
      </c>
      <c r="Q3" s="567"/>
      <c r="R3" s="567"/>
      <c r="S3" s="563"/>
    </row>
    <row r="4" spans="2:19" ht="16.5" thickBot="1">
      <c r="B4" s="13" t="s">
        <v>7</v>
      </c>
      <c r="C4" s="14"/>
      <c r="D4" s="15"/>
      <c r="E4" s="14"/>
      <c r="F4" s="14"/>
      <c r="G4" s="14"/>
      <c r="H4" s="16"/>
      <c r="I4" s="16"/>
      <c r="J4" s="14"/>
      <c r="K4" s="15"/>
      <c r="L4" s="17"/>
      <c r="M4" s="18"/>
      <c r="N4" s="14"/>
      <c r="O4" s="18"/>
      <c r="P4" s="18"/>
      <c r="Q4" s="14"/>
      <c r="R4" s="250">
        <v>0.225</v>
      </c>
      <c r="S4" s="568">
        <f>SUM(Q5*R4+Q21*R20+Q26*R25+Q103*R102+Q128*R127)</f>
        <v>1.0164732142857142</v>
      </c>
    </row>
    <row r="5" spans="2:19" ht="15.75" customHeight="1" thickBot="1">
      <c r="B5" s="19"/>
      <c r="C5" s="218" t="s">
        <v>179</v>
      </c>
      <c r="D5" s="21"/>
      <c r="E5" s="20"/>
      <c r="F5" s="20"/>
      <c r="G5" s="20"/>
      <c r="H5" s="22"/>
      <c r="I5" s="22"/>
      <c r="J5" s="20"/>
      <c r="K5" s="21"/>
      <c r="L5" s="23"/>
      <c r="M5" s="24"/>
      <c r="N5" s="25"/>
      <c r="O5" s="536">
        <f>SUM(L6:L19)</f>
        <v>2100</v>
      </c>
      <c r="P5" s="538">
        <f>SUM(M6:M19)</f>
        <v>2000</v>
      </c>
      <c r="Q5" s="531">
        <f>SUM(O5/P5)</f>
        <v>1.05</v>
      </c>
      <c r="R5" s="560"/>
      <c r="S5" s="569"/>
    </row>
    <row r="6" spans="2:19" ht="15" customHeight="1">
      <c r="B6" s="224" t="s">
        <v>44</v>
      </c>
      <c r="C6" s="225" t="s">
        <v>8</v>
      </c>
      <c r="D6" s="203"/>
      <c r="E6" s="29">
        <v>100</v>
      </c>
      <c r="F6" s="26"/>
      <c r="G6" s="27">
        <f>M6/$P5*R4</f>
        <v>0.03375</v>
      </c>
      <c r="H6" s="28">
        <v>100</v>
      </c>
      <c r="I6" s="265">
        <v>10</v>
      </c>
      <c r="J6" s="29">
        <v>100</v>
      </c>
      <c r="K6" s="30">
        <v>3</v>
      </c>
      <c r="L6" s="31">
        <f aca="true" t="shared" si="0" ref="L6:L12">H6*K6</f>
        <v>300</v>
      </c>
      <c r="M6" s="32">
        <f aca="true" t="shared" si="1" ref="M6:M12">J6*K6</f>
        <v>300</v>
      </c>
      <c r="N6" s="33">
        <f aca="true" t="shared" si="2" ref="N6:N12">SUM(L6/M6)</f>
        <v>1</v>
      </c>
      <c r="O6" s="516"/>
      <c r="P6" s="472"/>
      <c r="Q6" s="490"/>
      <c r="R6" s="560"/>
      <c r="S6" s="569"/>
    </row>
    <row r="7" spans="2:19" ht="15">
      <c r="B7" s="226" t="s">
        <v>45</v>
      </c>
      <c r="C7" s="227" t="s">
        <v>183</v>
      </c>
      <c r="D7" s="129"/>
      <c r="E7" s="37">
        <v>100</v>
      </c>
      <c r="F7" s="34"/>
      <c r="G7" s="35">
        <f>M7/P5*R4</f>
        <v>0.011250000000000001</v>
      </c>
      <c r="H7" s="36">
        <v>100</v>
      </c>
      <c r="I7" s="336">
        <v>10</v>
      </c>
      <c r="J7" s="37">
        <v>100</v>
      </c>
      <c r="K7" s="38">
        <v>1</v>
      </c>
      <c r="L7" s="39">
        <f t="shared" si="0"/>
        <v>100</v>
      </c>
      <c r="M7" s="40">
        <f t="shared" si="1"/>
        <v>100</v>
      </c>
      <c r="N7" s="41">
        <f t="shared" si="2"/>
        <v>1</v>
      </c>
      <c r="O7" s="516"/>
      <c r="P7" s="472"/>
      <c r="Q7" s="490"/>
      <c r="R7" s="560"/>
      <c r="S7" s="569"/>
    </row>
    <row r="8" spans="2:19" ht="15" customHeight="1">
      <c r="B8" s="226" t="s">
        <v>46</v>
      </c>
      <c r="C8" s="227" t="s">
        <v>9</v>
      </c>
      <c r="D8" s="129"/>
      <c r="E8" s="37">
        <v>100</v>
      </c>
      <c r="F8" s="34"/>
      <c r="G8" s="35">
        <f>M8/P5*R4</f>
        <v>0.011250000000000001</v>
      </c>
      <c r="H8" s="42">
        <v>100</v>
      </c>
      <c r="I8" s="336">
        <v>10</v>
      </c>
      <c r="J8" s="37">
        <v>100</v>
      </c>
      <c r="K8" s="38">
        <v>1</v>
      </c>
      <c r="L8" s="39">
        <f t="shared" si="0"/>
        <v>100</v>
      </c>
      <c r="M8" s="43">
        <f t="shared" si="1"/>
        <v>100</v>
      </c>
      <c r="N8" s="41">
        <f t="shared" si="2"/>
        <v>1</v>
      </c>
      <c r="O8" s="516"/>
      <c r="P8" s="472"/>
      <c r="Q8" s="490"/>
      <c r="R8" s="560"/>
      <c r="S8" s="569"/>
    </row>
    <row r="9" spans="2:19" ht="15" customHeight="1">
      <c r="B9" s="226" t="s">
        <v>48</v>
      </c>
      <c r="C9" s="227" t="s">
        <v>10</v>
      </c>
      <c r="D9" s="129"/>
      <c r="E9" s="37">
        <v>100</v>
      </c>
      <c r="F9" s="34"/>
      <c r="G9" s="35">
        <f>M9/P5*R4</f>
        <v>0.011250000000000001</v>
      </c>
      <c r="H9" s="42">
        <v>100</v>
      </c>
      <c r="I9" s="336">
        <v>10</v>
      </c>
      <c r="J9" s="37">
        <v>100</v>
      </c>
      <c r="K9" s="38">
        <v>1</v>
      </c>
      <c r="L9" s="39">
        <f t="shared" si="0"/>
        <v>100</v>
      </c>
      <c r="M9" s="40">
        <f t="shared" si="1"/>
        <v>100</v>
      </c>
      <c r="N9" s="41">
        <f t="shared" si="2"/>
        <v>1</v>
      </c>
      <c r="O9" s="516"/>
      <c r="P9" s="472"/>
      <c r="Q9" s="490"/>
      <c r="R9" s="560"/>
      <c r="S9" s="569"/>
    </row>
    <row r="10" spans="2:19" ht="15" customHeight="1">
      <c r="B10" s="226" t="s">
        <v>47</v>
      </c>
      <c r="C10" s="227" t="s">
        <v>11</v>
      </c>
      <c r="D10" s="129"/>
      <c r="E10" s="37">
        <v>100</v>
      </c>
      <c r="F10" s="34"/>
      <c r="G10" s="35">
        <f>M10/P5*R4</f>
        <v>0.011250000000000001</v>
      </c>
      <c r="H10" s="42">
        <v>100</v>
      </c>
      <c r="I10" s="336">
        <v>10</v>
      </c>
      <c r="J10" s="37">
        <v>100</v>
      </c>
      <c r="K10" s="38">
        <v>1</v>
      </c>
      <c r="L10" s="39">
        <f t="shared" si="0"/>
        <v>100</v>
      </c>
      <c r="M10" s="40">
        <f t="shared" si="1"/>
        <v>100</v>
      </c>
      <c r="N10" s="41">
        <f t="shared" si="2"/>
        <v>1</v>
      </c>
      <c r="O10" s="516"/>
      <c r="P10" s="472"/>
      <c r="Q10" s="490"/>
      <c r="R10" s="560"/>
      <c r="S10" s="569"/>
    </row>
    <row r="11" spans="2:19" ht="15" customHeight="1">
      <c r="B11" s="226" t="s">
        <v>49</v>
      </c>
      <c r="C11" s="227" t="s">
        <v>12</v>
      </c>
      <c r="D11" s="129"/>
      <c r="E11" s="37">
        <v>100</v>
      </c>
      <c r="F11" s="44"/>
      <c r="G11" s="35">
        <f>M11/P5*R4</f>
        <v>0.03375</v>
      </c>
      <c r="H11" s="42">
        <v>100</v>
      </c>
      <c r="I11" s="336">
        <v>10</v>
      </c>
      <c r="J11" s="37">
        <v>100</v>
      </c>
      <c r="K11" s="38">
        <v>3</v>
      </c>
      <c r="L11" s="39">
        <f t="shared" si="0"/>
        <v>300</v>
      </c>
      <c r="M11" s="40">
        <f t="shared" si="1"/>
        <v>300</v>
      </c>
      <c r="N11" s="41">
        <f t="shared" si="2"/>
        <v>1</v>
      </c>
      <c r="O11" s="516"/>
      <c r="P11" s="472"/>
      <c r="Q11" s="490"/>
      <c r="R11" s="560"/>
      <c r="S11" s="569"/>
    </row>
    <row r="12" spans="2:19" ht="15.75" customHeight="1" thickBot="1">
      <c r="B12" s="228" t="s">
        <v>50</v>
      </c>
      <c r="C12" s="229" t="s">
        <v>51</v>
      </c>
      <c r="D12" s="204"/>
      <c r="E12" s="205">
        <v>100</v>
      </c>
      <c r="F12" s="45"/>
      <c r="G12" s="46">
        <f>M12/P5*R4</f>
        <v>0.011250000000000001</v>
      </c>
      <c r="H12" s="42">
        <v>100</v>
      </c>
      <c r="I12" s="267">
        <v>10</v>
      </c>
      <c r="J12" s="37">
        <v>100</v>
      </c>
      <c r="K12" s="38">
        <v>1</v>
      </c>
      <c r="L12" s="39">
        <f t="shared" si="0"/>
        <v>100</v>
      </c>
      <c r="M12" s="40">
        <f t="shared" si="1"/>
        <v>100</v>
      </c>
      <c r="N12" s="41">
        <f t="shared" si="2"/>
        <v>1</v>
      </c>
      <c r="O12" s="516"/>
      <c r="P12" s="472"/>
      <c r="Q12" s="490"/>
      <c r="R12" s="560"/>
      <c r="S12" s="569"/>
    </row>
    <row r="13" spans="2:19" ht="15.75" thickBot="1">
      <c r="B13" s="19"/>
      <c r="C13" s="218" t="s">
        <v>103</v>
      </c>
      <c r="D13" s="21"/>
      <c r="E13" s="20"/>
      <c r="F13" s="20"/>
      <c r="G13" s="20"/>
      <c r="H13" s="22"/>
      <c r="I13" s="22"/>
      <c r="J13" s="20"/>
      <c r="K13" s="21"/>
      <c r="L13" s="23"/>
      <c r="M13" s="24"/>
      <c r="N13" s="20"/>
      <c r="O13" s="516"/>
      <c r="P13" s="472"/>
      <c r="Q13" s="490"/>
      <c r="R13" s="560"/>
      <c r="S13" s="569"/>
    </row>
    <row r="14" spans="2:19" ht="15" customHeight="1">
      <c r="B14" s="230" t="s">
        <v>52</v>
      </c>
      <c r="C14" s="225" t="s">
        <v>184</v>
      </c>
      <c r="D14" s="203"/>
      <c r="E14" s="29">
        <v>100</v>
      </c>
      <c r="F14" s="26"/>
      <c r="G14" s="27">
        <f>M14/$P5*R4</f>
        <v>0.03375</v>
      </c>
      <c r="H14" s="42">
        <v>100</v>
      </c>
      <c r="I14" s="265">
        <v>10</v>
      </c>
      <c r="J14" s="37">
        <v>100</v>
      </c>
      <c r="K14" s="38">
        <v>3</v>
      </c>
      <c r="L14" s="39">
        <f>H14*K14</f>
        <v>300</v>
      </c>
      <c r="M14" s="40">
        <f>J14*K14</f>
        <v>300</v>
      </c>
      <c r="N14" s="41">
        <f>SUM(L14/M14)</f>
        <v>1</v>
      </c>
      <c r="O14" s="516"/>
      <c r="P14" s="472"/>
      <c r="Q14" s="490"/>
      <c r="R14" s="560"/>
      <c r="S14" s="569"/>
    </row>
    <row r="15" spans="2:19" ht="29.25" customHeight="1" collapsed="1">
      <c r="B15" s="613" t="s">
        <v>53</v>
      </c>
      <c r="C15" s="273" t="s">
        <v>195</v>
      </c>
      <c r="D15" s="285"/>
      <c r="E15" s="50">
        <v>100</v>
      </c>
      <c r="F15" s="282"/>
      <c r="G15" s="282">
        <f>M15/$P$5*$R$4</f>
        <v>0.022500000000000003</v>
      </c>
      <c r="H15" s="360">
        <f>SUM(H16:H17)</f>
        <v>150</v>
      </c>
      <c r="I15" s="266">
        <v>10</v>
      </c>
      <c r="J15" s="50">
        <v>100</v>
      </c>
      <c r="K15" s="489">
        <v>2</v>
      </c>
      <c r="L15" s="634">
        <f>H15*K15</f>
        <v>300</v>
      </c>
      <c r="M15" s="503">
        <f>J15*K15</f>
        <v>200</v>
      </c>
      <c r="N15" s="637">
        <f>SUM(L15/M15)</f>
        <v>1.5</v>
      </c>
      <c r="O15" s="516"/>
      <c r="P15" s="472"/>
      <c r="Q15" s="490"/>
      <c r="R15" s="560"/>
      <c r="S15" s="569"/>
    </row>
    <row r="16" spans="2:19" ht="15" customHeight="1" hidden="1" outlineLevel="1">
      <c r="B16" s="522"/>
      <c r="C16" s="274" t="s">
        <v>108</v>
      </c>
      <c r="D16" s="327"/>
      <c r="E16" s="52">
        <v>100</v>
      </c>
      <c r="F16" s="283"/>
      <c r="G16" s="283"/>
      <c r="H16" s="361">
        <v>100</v>
      </c>
      <c r="I16" s="640"/>
      <c r="J16" s="52"/>
      <c r="K16" s="614"/>
      <c r="L16" s="635"/>
      <c r="M16" s="474"/>
      <c r="N16" s="638"/>
      <c r="O16" s="516"/>
      <c r="P16" s="472"/>
      <c r="Q16" s="490"/>
      <c r="R16" s="560"/>
      <c r="S16" s="569"/>
    </row>
    <row r="17" spans="2:19" ht="15" customHeight="1" hidden="1" outlineLevel="1">
      <c r="B17" s="523"/>
      <c r="C17" s="275" t="s">
        <v>107</v>
      </c>
      <c r="D17" s="328"/>
      <c r="E17" s="54">
        <v>50</v>
      </c>
      <c r="F17" s="284"/>
      <c r="G17" s="284"/>
      <c r="H17" s="362">
        <v>50</v>
      </c>
      <c r="I17" s="641"/>
      <c r="J17" s="54"/>
      <c r="K17" s="615"/>
      <c r="L17" s="636"/>
      <c r="M17" s="475"/>
      <c r="N17" s="639"/>
      <c r="O17" s="516"/>
      <c r="P17" s="472"/>
      <c r="Q17" s="490"/>
      <c r="R17" s="560"/>
      <c r="S17" s="569"/>
    </row>
    <row r="18" spans="2:19" ht="15" collapsed="1">
      <c r="B18" s="226" t="s">
        <v>54</v>
      </c>
      <c r="C18" s="227" t="s">
        <v>185</v>
      </c>
      <c r="D18" s="129"/>
      <c r="E18" s="37">
        <v>100</v>
      </c>
      <c r="F18" s="34"/>
      <c r="G18" s="48">
        <f>M18/$P$5*$R$4</f>
        <v>0.022500000000000003</v>
      </c>
      <c r="H18" s="42">
        <v>100</v>
      </c>
      <c r="I18" s="336">
        <v>10</v>
      </c>
      <c r="J18" s="37">
        <v>100</v>
      </c>
      <c r="K18" s="38">
        <v>2</v>
      </c>
      <c r="L18" s="39">
        <f>H18*K18</f>
        <v>200</v>
      </c>
      <c r="M18" s="40">
        <f>J18*K18</f>
        <v>200</v>
      </c>
      <c r="N18" s="41">
        <f>SUM(L18/M18)</f>
        <v>1</v>
      </c>
      <c r="O18" s="516"/>
      <c r="P18" s="472"/>
      <c r="Q18" s="490"/>
      <c r="R18" s="560"/>
      <c r="S18" s="569"/>
    </row>
    <row r="19" spans="2:19" ht="15.75" thickBot="1">
      <c r="B19" s="276" t="s">
        <v>55</v>
      </c>
      <c r="C19" s="277" t="s">
        <v>13</v>
      </c>
      <c r="D19" s="204"/>
      <c r="E19" s="205">
        <v>100</v>
      </c>
      <c r="F19" s="45"/>
      <c r="G19" s="56">
        <f>M19/$P$5*$R$4</f>
        <v>0.022500000000000003</v>
      </c>
      <c r="H19" s="57">
        <v>100</v>
      </c>
      <c r="I19" s="267">
        <v>10</v>
      </c>
      <c r="J19" s="58">
        <v>100</v>
      </c>
      <c r="K19" s="38">
        <v>2</v>
      </c>
      <c r="L19" s="59">
        <f>H19*K19</f>
        <v>200</v>
      </c>
      <c r="M19" s="60">
        <f>J19*K19</f>
        <v>200</v>
      </c>
      <c r="N19" s="61">
        <f>SUM(L19/M19)</f>
        <v>1</v>
      </c>
      <c r="O19" s="517"/>
      <c r="P19" s="518"/>
      <c r="Q19" s="514"/>
      <c r="R19" s="561"/>
      <c r="S19" s="569"/>
    </row>
    <row r="20" spans="2:19" ht="16.5" thickBot="1">
      <c r="B20" s="62" t="s">
        <v>14</v>
      </c>
      <c r="C20" s="63"/>
      <c r="D20" s="64"/>
      <c r="E20" s="63"/>
      <c r="F20" s="63"/>
      <c r="G20" s="63"/>
      <c r="H20" s="65"/>
      <c r="I20" s="65"/>
      <c r="J20" s="63"/>
      <c r="K20" s="64"/>
      <c r="L20" s="66"/>
      <c r="M20" s="67"/>
      <c r="N20" s="63"/>
      <c r="O20" s="67"/>
      <c r="P20" s="67"/>
      <c r="Q20" s="63"/>
      <c r="R20" s="249">
        <v>0.225</v>
      </c>
      <c r="S20" s="569"/>
    </row>
    <row r="21" spans="2:19" ht="15.75" thickBot="1">
      <c r="B21" s="68"/>
      <c r="C21" s="219" t="s">
        <v>15</v>
      </c>
      <c r="D21" s="70"/>
      <c r="E21" s="69"/>
      <c r="F21" s="71"/>
      <c r="G21" s="72"/>
      <c r="H21" s="73"/>
      <c r="I21" s="73"/>
      <c r="J21" s="69"/>
      <c r="K21" s="70"/>
      <c r="L21" s="74"/>
      <c r="M21" s="75"/>
      <c r="N21" s="76"/>
      <c r="O21" s="557">
        <f>SUM(L22:L24)</f>
        <v>500</v>
      </c>
      <c r="P21" s="538">
        <f>SUM(M22:M24)</f>
        <v>500</v>
      </c>
      <c r="Q21" s="531">
        <f>O21/P21</f>
        <v>1</v>
      </c>
      <c r="R21" s="571"/>
      <c r="S21" s="569"/>
    </row>
    <row r="22" spans="2:19" ht="15.75" thickBot="1">
      <c r="B22" s="234" t="s">
        <v>58</v>
      </c>
      <c r="C22" s="235" t="s">
        <v>56</v>
      </c>
      <c r="D22" s="77"/>
      <c r="E22" s="78">
        <v>100</v>
      </c>
      <c r="F22" s="79"/>
      <c r="G22" s="80">
        <f>M22/$P21*R20</f>
        <v>0.135</v>
      </c>
      <c r="H22" s="81">
        <v>100</v>
      </c>
      <c r="I22" s="348">
        <v>10</v>
      </c>
      <c r="J22" s="78">
        <v>100</v>
      </c>
      <c r="K22" s="82">
        <v>3</v>
      </c>
      <c r="L22" s="83">
        <f>H22*K22</f>
        <v>300</v>
      </c>
      <c r="M22" s="32">
        <f>J22*K22</f>
        <v>300</v>
      </c>
      <c r="N22" s="84">
        <f>SUM(L22/M22)</f>
        <v>1</v>
      </c>
      <c r="O22" s="558"/>
      <c r="P22" s="472"/>
      <c r="Q22" s="490"/>
      <c r="R22" s="571"/>
      <c r="S22" s="569"/>
    </row>
    <row r="23" spans="2:19" ht="15.75" thickBot="1">
      <c r="B23" s="85"/>
      <c r="C23" s="86" t="s">
        <v>16</v>
      </c>
      <c r="D23" s="87"/>
      <c r="E23" s="71"/>
      <c r="F23" s="71"/>
      <c r="G23" s="88"/>
      <c r="H23" s="88"/>
      <c r="I23" s="89"/>
      <c r="J23" s="71"/>
      <c r="K23" s="90"/>
      <c r="L23" s="91"/>
      <c r="M23" s="92"/>
      <c r="N23" s="93"/>
      <c r="O23" s="558"/>
      <c r="P23" s="472"/>
      <c r="Q23" s="490"/>
      <c r="R23" s="571"/>
      <c r="S23" s="569"/>
    </row>
    <row r="24" spans="2:19" ht="15.75" thickBot="1">
      <c r="B24" s="234" t="s">
        <v>59</v>
      </c>
      <c r="C24" s="235" t="s">
        <v>57</v>
      </c>
      <c r="D24" s="94"/>
      <c r="E24" s="95">
        <v>100</v>
      </c>
      <c r="F24" s="96"/>
      <c r="G24" s="97">
        <f>M24/$P$21*$R$20</f>
        <v>0.09000000000000001</v>
      </c>
      <c r="H24" s="286">
        <f>SUM(H71*0.3)+(H72*0.7)</f>
        <v>100</v>
      </c>
      <c r="I24" s="363">
        <v>10</v>
      </c>
      <c r="J24" s="95">
        <v>100</v>
      </c>
      <c r="K24" s="98">
        <v>2</v>
      </c>
      <c r="L24" s="99">
        <f>H24*K24</f>
        <v>200</v>
      </c>
      <c r="M24" s="100">
        <f>J24*K24</f>
        <v>200</v>
      </c>
      <c r="N24" s="101">
        <f>SUM(L24/M24)</f>
        <v>1</v>
      </c>
      <c r="O24" s="559"/>
      <c r="P24" s="518"/>
      <c r="Q24" s="514"/>
      <c r="R24" s="572"/>
      <c r="S24" s="569"/>
    </row>
    <row r="25" spans="2:19" ht="16.5" thickBot="1">
      <c r="B25" s="102" t="s">
        <v>109</v>
      </c>
      <c r="C25" s="103"/>
      <c r="D25" s="104"/>
      <c r="E25" s="103"/>
      <c r="F25" s="103"/>
      <c r="G25" s="103"/>
      <c r="H25" s="105"/>
      <c r="I25" s="105"/>
      <c r="J25" s="103"/>
      <c r="K25" s="104"/>
      <c r="L25" s="106"/>
      <c r="M25" s="107"/>
      <c r="N25" s="108"/>
      <c r="O25" s="107"/>
      <c r="P25" s="107"/>
      <c r="Q25" s="103"/>
      <c r="R25" s="248">
        <v>0.225</v>
      </c>
      <c r="S25" s="569"/>
    </row>
    <row r="26" spans="2:19" ht="15.75" thickBot="1">
      <c r="B26" s="109"/>
      <c r="C26" s="220" t="s">
        <v>17</v>
      </c>
      <c r="D26" s="111"/>
      <c r="E26" s="110"/>
      <c r="F26" s="112"/>
      <c r="G26" s="110"/>
      <c r="H26" s="113"/>
      <c r="I26" s="113"/>
      <c r="J26" s="110"/>
      <c r="K26" s="111"/>
      <c r="L26" s="114"/>
      <c r="M26" s="115"/>
      <c r="N26" s="116"/>
      <c r="O26" s="577">
        <f>SUM(L27:L97)</f>
        <v>2865</v>
      </c>
      <c r="P26" s="580">
        <f>SUM(M27:M97)</f>
        <v>2800</v>
      </c>
      <c r="Q26" s="581">
        <f>O26/P26</f>
        <v>1.0232142857142856</v>
      </c>
      <c r="R26" s="573"/>
      <c r="S26" s="569"/>
    </row>
    <row r="27" spans="2:19" ht="15" customHeight="1" collapsed="1">
      <c r="B27" s="467" t="s">
        <v>60</v>
      </c>
      <c r="C27" s="236" t="s">
        <v>18</v>
      </c>
      <c r="D27" s="329"/>
      <c r="E27" s="117">
        <v>100</v>
      </c>
      <c r="F27" s="117"/>
      <c r="G27" s="292">
        <f>M27/$P$26*$R$25</f>
        <v>0.01607142857142857</v>
      </c>
      <c r="H27" s="287">
        <f>SUM(H28:H31)</f>
        <v>100</v>
      </c>
      <c r="I27" s="349">
        <v>10</v>
      </c>
      <c r="J27" s="117">
        <v>100</v>
      </c>
      <c r="K27" s="547">
        <v>2</v>
      </c>
      <c r="L27" s="483">
        <f>H27*K27</f>
        <v>200</v>
      </c>
      <c r="M27" s="471">
        <f>J27*K27</f>
        <v>200</v>
      </c>
      <c r="N27" s="476">
        <f>SUM(L27/M27)</f>
        <v>1</v>
      </c>
      <c r="O27" s="578"/>
      <c r="P27" s="472"/>
      <c r="Q27" s="582"/>
      <c r="R27" s="573"/>
      <c r="S27" s="569"/>
    </row>
    <row r="28" spans="2:19" ht="15" customHeight="1" hidden="1" outlineLevel="1">
      <c r="B28" s="504"/>
      <c r="C28" s="232" t="s">
        <v>111</v>
      </c>
      <c r="D28" s="320"/>
      <c r="E28" s="52">
        <v>70</v>
      </c>
      <c r="F28" s="52"/>
      <c r="G28" s="293"/>
      <c r="H28" s="291">
        <v>70</v>
      </c>
      <c r="I28" s="640">
        <v>40</v>
      </c>
      <c r="J28" s="52"/>
      <c r="K28" s="614"/>
      <c r="L28" s="484"/>
      <c r="M28" s="474"/>
      <c r="N28" s="465"/>
      <c r="O28" s="578"/>
      <c r="P28" s="472"/>
      <c r="Q28" s="582"/>
      <c r="R28" s="573"/>
      <c r="S28" s="569"/>
    </row>
    <row r="29" spans="2:19" ht="15" customHeight="1" hidden="1" outlineLevel="1">
      <c r="B29" s="504"/>
      <c r="C29" s="232" t="s">
        <v>112</v>
      </c>
      <c r="D29" s="320"/>
      <c r="E29" s="52">
        <v>10</v>
      </c>
      <c r="F29" s="52"/>
      <c r="G29" s="293"/>
      <c r="H29" s="291">
        <v>10</v>
      </c>
      <c r="I29" s="645"/>
      <c r="J29" s="52"/>
      <c r="K29" s="614"/>
      <c r="L29" s="484"/>
      <c r="M29" s="474"/>
      <c r="N29" s="465"/>
      <c r="O29" s="578"/>
      <c r="P29" s="472"/>
      <c r="Q29" s="582"/>
      <c r="R29" s="573"/>
      <c r="S29" s="569"/>
    </row>
    <row r="30" spans="2:19" ht="15" customHeight="1" hidden="1" outlineLevel="1">
      <c r="B30" s="504"/>
      <c r="C30" s="232" t="s">
        <v>114</v>
      </c>
      <c r="D30" s="320"/>
      <c r="E30" s="52">
        <v>10</v>
      </c>
      <c r="F30" s="52"/>
      <c r="G30" s="293"/>
      <c r="H30" s="291">
        <v>10</v>
      </c>
      <c r="I30" s="645"/>
      <c r="J30" s="52"/>
      <c r="K30" s="614"/>
      <c r="L30" s="484"/>
      <c r="M30" s="474"/>
      <c r="N30" s="465"/>
      <c r="O30" s="578"/>
      <c r="P30" s="472"/>
      <c r="Q30" s="582"/>
      <c r="R30" s="573"/>
      <c r="S30" s="569"/>
    </row>
    <row r="31" spans="2:19" ht="15" customHeight="1" hidden="1" outlineLevel="1">
      <c r="B31" s="511"/>
      <c r="C31" s="233" t="s">
        <v>113</v>
      </c>
      <c r="D31" s="321"/>
      <c r="E31" s="54">
        <v>10</v>
      </c>
      <c r="F31" s="54"/>
      <c r="G31" s="294"/>
      <c r="H31" s="291">
        <v>10</v>
      </c>
      <c r="I31" s="646"/>
      <c r="J31" s="54"/>
      <c r="K31" s="615"/>
      <c r="L31" s="485"/>
      <c r="M31" s="475"/>
      <c r="N31" s="466"/>
      <c r="O31" s="578"/>
      <c r="P31" s="472"/>
      <c r="Q31" s="582"/>
      <c r="R31" s="573"/>
      <c r="S31" s="569"/>
    </row>
    <row r="32" spans="2:19" ht="15" customHeight="1" collapsed="1">
      <c r="B32" s="499" t="s">
        <v>61</v>
      </c>
      <c r="C32" s="231" t="s">
        <v>19</v>
      </c>
      <c r="D32" s="330"/>
      <c r="E32" s="50">
        <v>100</v>
      </c>
      <c r="F32" s="50"/>
      <c r="G32" s="282">
        <f>M32/$P$26*$R$25</f>
        <v>0.024107142857142855</v>
      </c>
      <c r="H32" s="278">
        <f>SUM(H33:H36)</f>
        <v>100</v>
      </c>
      <c r="I32" s="266">
        <v>10</v>
      </c>
      <c r="J32" s="50">
        <v>100</v>
      </c>
      <c r="K32" s="489">
        <v>3</v>
      </c>
      <c r="L32" s="515">
        <f>H32*K32</f>
        <v>300</v>
      </c>
      <c r="M32" s="503">
        <f>J32*K32</f>
        <v>300</v>
      </c>
      <c r="N32" s="502">
        <f>SUM(L32/M32)</f>
        <v>1</v>
      </c>
      <c r="O32" s="578"/>
      <c r="P32" s="472"/>
      <c r="Q32" s="582"/>
      <c r="R32" s="573"/>
      <c r="S32" s="569"/>
    </row>
    <row r="33" spans="2:19" ht="15" customHeight="1" hidden="1" outlineLevel="1">
      <c r="B33" s="468"/>
      <c r="C33" s="237" t="s">
        <v>111</v>
      </c>
      <c r="D33" s="331"/>
      <c r="E33" s="119">
        <v>70</v>
      </c>
      <c r="F33" s="119"/>
      <c r="G33" s="293"/>
      <c r="H33" s="320">
        <v>70</v>
      </c>
      <c r="I33" s="642">
        <v>25</v>
      </c>
      <c r="J33" s="119"/>
      <c r="K33" s="490"/>
      <c r="L33" s="516"/>
      <c r="M33" s="472"/>
      <c r="N33" s="500"/>
      <c r="O33" s="578"/>
      <c r="P33" s="472"/>
      <c r="Q33" s="582"/>
      <c r="R33" s="573"/>
      <c r="S33" s="569"/>
    </row>
    <row r="34" spans="2:19" ht="15" customHeight="1" hidden="1" outlineLevel="1">
      <c r="B34" s="468"/>
      <c r="C34" s="232" t="s">
        <v>112</v>
      </c>
      <c r="D34" s="320"/>
      <c r="E34" s="52">
        <v>10</v>
      </c>
      <c r="F34" s="52"/>
      <c r="G34" s="293"/>
      <c r="H34" s="320">
        <v>10</v>
      </c>
      <c r="I34" s="643"/>
      <c r="J34" s="52"/>
      <c r="K34" s="490"/>
      <c r="L34" s="516"/>
      <c r="M34" s="472"/>
      <c r="N34" s="500"/>
      <c r="O34" s="578"/>
      <c r="P34" s="472"/>
      <c r="Q34" s="582"/>
      <c r="R34" s="573"/>
      <c r="S34" s="569"/>
    </row>
    <row r="35" spans="2:19" ht="15" customHeight="1" hidden="1" outlineLevel="1">
      <c r="B35" s="468"/>
      <c r="C35" s="232" t="s">
        <v>114</v>
      </c>
      <c r="D35" s="320"/>
      <c r="E35" s="52">
        <v>10</v>
      </c>
      <c r="F35" s="52"/>
      <c r="G35" s="293"/>
      <c r="H35" s="320">
        <v>10</v>
      </c>
      <c r="I35" s="643"/>
      <c r="J35" s="52"/>
      <c r="K35" s="490"/>
      <c r="L35" s="516"/>
      <c r="M35" s="472"/>
      <c r="N35" s="500"/>
      <c r="O35" s="578"/>
      <c r="P35" s="472"/>
      <c r="Q35" s="582"/>
      <c r="R35" s="573"/>
      <c r="S35" s="569"/>
    </row>
    <row r="36" spans="2:19" ht="15" customHeight="1" hidden="1" outlineLevel="1">
      <c r="B36" s="492"/>
      <c r="C36" s="233" t="s">
        <v>113</v>
      </c>
      <c r="D36" s="321"/>
      <c r="E36" s="54">
        <v>10</v>
      </c>
      <c r="F36" s="54"/>
      <c r="G36" s="294"/>
      <c r="H36" s="321">
        <v>10</v>
      </c>
      <c r="I36" s="644"/>
      <c r="J36" s="54"/>
      <c r="K36" s="491"/>
      <c r="L36" s="529"/>
      <c r="M36" s="473"/>
      <c r="N36" s="501"/>
      <c r="O36" s="578"/>
      <c r="P36" s="472"/>
      <c r="Q36" s="582"/>
      <c r="R36" s="573"/>
      <c r="S36" s="569"/>
    </row>
    <row r="37" spans="2:19" ht="15" collapsed="1">
      <c r="B37" s="499" t="s">
        <v>62</v>
      </c>
      <c r="C37" s="231" t="s">
        <v>186</v>
      </c>
      <c r="D37" s="330"/>
      <c r="E37" s="50">
        <v>100</v>
      </c>
      <c r="F37" s="50"/>
      <c r="G37" s="282">
        <f>M37/$P$26*$R$25</f>
        <v>0.024107142857142855</v>
      </c>
      <c r="H37" s="278">
        <f>SUM(H38:H39)</f>
        <v>100</v>
      </c>
      <c r="I37" s="266">
        <v>10</v>
      </c>
      <c r="J37" s="50">
        <v>100</v>
      </c>
      <c r="K37" s="489">
        <v>3</v>
      </c>
      <c r="L37" s="515">
        <f>H37*K37</f>
        <v>300</v>
      </c>
      <c r="M37" s="503">
        <f>J37*K37</f>
        <v>300</v>
      </c>
      <c r="N37" s="502">
        <f>SUM(L37/M37)</f>
        <v>1</v>
      </c>
      <c r="O37" s="578"/>
      <c r="P37" s="472"/>
      <c r="Q37" s="582"/>
      <c r="R37" s="573"/>
      <c r="S37" s="569"/>
    </row>
    <row r="38" spans="2:19" ht="15" customHeight="1" hidden="1" outlineLevel="1">
      <c r="B38" s="468"/>
      <c r="C38" s="232" t="s">
        <v>115</v>
      </c>
      <c r="D38" s="320"/>
      <c r="E38" s="52">
        <v>50</v>
      </c>
      <c r="F38" s="52"/>
      <c r="G38" s="295"/>
      <c r="H38" s="320">
        <v>50</v>
      </c>
      <c r="I38" s="642"/>
      <c r="J38" s="52"/>
      <c r="K38" s="490"/>
      <c r="L38" s="516"/>
      <c r="M38" s="472"/>
      <c r="N38" s="500"/>
      <c r="O38" s="578"/>
      <c r="P38" s="472"/>
      <c r="Q38" s="582"/>
      <c r="R38" s="573"/>
      <c r="S38" s="569"/>
    </row>
    <row r="39" spans="2:19" ht="15" customHeight="1" hidden="1" outlineLevel="1">
      <c r="B39" s="492"/>
      <c r="C39" s="233" t="s">
        <v>116</v>
      </c>
      <c r="D39" s="321"/>
      <c r="E39" s="54">
        <v>50</v>
      </c>
      <c r="F39" s="54"/>
      <c r="G39" s="296"/>
      <c r="H39" s="321">
        <v>50</v>
      </c>
      <c r="I39" s="644"/>
      <c r="J39" s="54"/>
      <c r="K39" s="491"/>
      <c r="L39" s="529"/>
      <c r="M39" s="473"/>
      <c r="N39" s="501"/>
      <c r="O39" s="578"/>
      <c r="P39" s="472"/>
      <c r="Q39" s="582"/>
      <c r="R39" s="573"/>
      <c r="S39" s="569"/>
    </row>
    <row r="40" spans="2:19" ht="15" customHeight="1" collapsed="1">
      <c r="B40" s="499" t="s">
        <v>63</v>
      </c>
      <c r="C40" s="231" t="s">
        <v>20</v>
      </c>
      <c r="D40" s="330"/>
      <c r="E40" s="271">
        <v>100</v>
      </c>
      <c r="F40" s="50"/>
      <c r="G40" s="282">
        <f>M40/$P$26*$R$25</f>
        <v>0.008035714285714285</v>
      </c>
      <c r="H40" s="322">
        <f>SUM(H41:H44)</f>
        <v>115</v>
      </c>
      <c r="I40" s="266">
        <v>10</v>
      </c>
      <c r="J40" s="50">
        <v>100</v>
      </c>
      <c r="K40" s="489">
        <v>1</v>
      </c>
      <c r="L40" s="515">
        <f>H40*K40</f>
        <v>115</v>
      </c>
      <c r="M40" s="503">
        <f>J40*K40</f>
        <v>100</v>
      </c>
      <c r="N40" s="502">
        <f>SUM(L40/M40)</f>
        <v>1.15</v>
      </c>
      <c r="O40" s="578"/>
      <c r="P40" s="472"/>
      <c r="Q40" s="582"/>
      <c r="R40" s="573"/>
      <c r="S40" s="569"/>
    </row>
    <row r="41" spans="2:19" ht="15" customHeight="1" hidden="1" outlineLevel="1">
      <c r="B41" s="468"/>
      <c r="C41" s="232" t="s">
        <v>117</v>
      </c>
      <c r="D41" s="320"/>
      <c r="E41" s="332">
        <v>35</v>
      </c>
      <c r="F41" s="52"/>
      <c r="G41" s="293"/>
      <c r="H41" s="320">
        <v>35</v>
      </c>
      <c r="I41" s="642"/>
      <c r="J41" s="52"/>
      <c r="K41" s="490"/>
      <c r="L41" s="516"/>
      <c r="M41" s="472"/>
      <c r="N41" s="500"/>
      <c r="O41" s="578"/>
      <c r="P41" s="472"/>
      <c r="Q41" s="582"/>
      <c r="R41" s="573"/>
      <c r="S41" s="569"/>
    </row>
    <row r="42" spans="2:19" ht="15" customHeight="1" hidden="1" outlineLevel="1">
      <c r="B42" s="468"/>
      <c r="C42" s="232" t="s">
        <v>118</v>
      </c>
      <c r="D42" s="320"/>
      <c r="E42" s="332">
        <v>25</v>
      </c>
      <c r="F42" s="52"/>
      <c r="G42" s="293"/>
      <c r="H42" s="320">
        <v>25</v>
      </c>
      <c r="I42" s="643"/>
      <c r="J42" s="52"/>
      <c r="K42" s="490"/>
      <c r="L42" s="516"/>
      <c r="M42" s="472"/>
      <c r="N42" s="500"/>
      <c r="O42" s="578"/>
      <c r="P42" s="472"/>
      <c r="Q42" s="582"/>
      <c r="R42" s="573"/>
      <c r="S42" s="569"/>
    </row>
    <row r="43" spans="2:19" ht="15" customHeight="1" hidden="1" outlineLevel="1">
      <c r="B43" s="468"/>
      <c r="C43" s="232" t="s">
        <v>119</v>
      </c>
      <c r="D43" s="320"/>
      <c r="E43" s="332">
        <v>35</v>
      </c>
      <c r="F43" s="52"/>
      <c r="G43" s="293"/>
      <c r="H43" s="320">
        <v>35</v>
      </c>
      <c r="I43" s="643"/>
      <c r="J43" s="52"/>
      <c r="K43" s="490"/>
      <c r="L43" s="516"/>
      <c r="M43" s="472"/>
      <c r="N43" s="500"/>
      <c r="O43" s="578"/>
      <c r="P43" s="472"/>
      <c r="Q43" s="582"/>
      <c r="R43" s="573"/>
      <c r="S43" s="569"/>
    </row>
    <row r="44" spans="2:19" ht="15" customHeight="1" hidden="1" outlineLevel="1">
      <c r="B44" s="492"/>
      <c r="C44" s="233" t="s">
        <v>120</v>
      </c>
      <c r="D44" s="321"/>
      <c r="E44" s="333">
        <v>20</v>
      </c>
      <c r="F44" s="54"/>
      <c r="G44" s="294"/>
      <c r="H44" s="321">
        <v>20</v>
      </c>
      <c r="I44" s="644"/>
      <c r="J44" s="54"/>
      <c r="K44" s="491"/>
      <c r="L44" s="529"/>
      <c r="M44" s="473"/>
      <c r="N44" s="501"/>
      <c r="O44" s="578"/>
      <c r="P44" s="472"/>
      <c r="Q44" s="582"/>
      <c r="R44" s="573"/>
      <c r="S44" s="569"/>
    </row>
    <row r="45" spans="2:19" ht="15" customHeight="1" collapsed="1">
      <c r="B45" s="499" t="s">
        <v>64</v>
      </c>
      <c r="C45" s="231" t="s">
        <v>21</v>
      </c>
      <c r="D45" s="330"/>
      <c r="E45" s="271">
        <v>100</v>
      </c>
      <c r="F45" s="50"/>
      <c r="G45" s="282">
        <f>M45/$P$26*$R$25</f>
        <v>0.024107142857142855</v>
      </c>
      <c r="H45" s="278">
        <f>SUM(H46:H52)</f>
        <v>100</v>
      </c>
      <c r="I45" s="266">
        <v>10</v>
      </c>
      <c r="J45" s="50">
        <v>100</v>
      </c>
      <c r="K45" s="489">
        <v>3</v>
      </c>
      <c r="L45" s="515">
        <f>H45*K45</f>
        <v>300</v>
      </c>
      <c r="M45" s="503">
        <f>J45*K45</f>
        <v>300</v>
      </c>
      <c r="N45" s="502">
        <f>SUM(L45/M45)</f>
        <v>1</v>
      </c>
      <c r="O45" s="578"/>
      <c r="P45" s="472"/>
      <c r="Q45" s="582"/>
      <c r="R45" s="573"/>
      <c r="S45" s="569"/>
    </row>
    <row r="46" spans="2:19" ht="15" customHeight="1" hidden="1" outlineLevel="1">
      <c r="B46" s="504"/>
      <c r="C46" s="232" t="s">
        <v>121</v>
      </c>
      <c r="D46" s="320"/>
      <c r="E46" s="332">
        <v>16</v>
      </c>
      <c r="F46" s="52"/>
      <c r="G46" s="295"/>
      <c r="H46" s="320">
        <v>16</v>
      </c>
      <c r="I46" s="642"/>
      <c r="J46" s="52"/>
      <c r="K46" s="490"/>
      <c r="L46" s="516"/>
      <c r="M46" s="472"/>
      <c r="N46" s="500"/>
      <c r="O46" s="578"/>
      <c r="P46" s="472"/>
      <c r="Q46" s="582"/>
      <c r="R46" s="573"/>
      <c r="S46" s="569"/>
    </row>
    <row r="47" spans="2:19" ht="15" customHeight="1" hidden="1" outlineLevel="1">
      <c r="B47" s="504"/>
      <c r="C47" s="232" t="s">
        <v>122</v>
      </c>
      <c r="D47" s="320"/>
      <c r="E47" s="332">
        <v>14</v>
      </c>
      <c r="F47" s="52"/>
      <c r="G47" s="295"/>
      <c r="H47" s="320">
        <v>14</v>
      </c>
      <c r="I47" s="643"/>
      <c r="J47" s="52"/>
      <c r="K47" s="490"/>
      <c r="L47" s="516"/>
      <c r="M47" s="472"/>
      <c r="N47" s="500"/>
      <c r="O47" s="578"/>
      <c r="P47" s="472"/>
      <c r="Q47" s="582"/>
      <c r="R47" s="573"/>
      <c r="S47" s="569"/>
    </row>
    <row r="48" spans="2:19" ht="15" customHeight="1" hidden="1" outlineLevel="1">
      <c r="B48" s="504"/>
      <c r="C48" s="232" t="s">
        <v>196</v>
      </c>
      <c r="D48" s="320"/>
      <c r="E48" s="332">
        <v>14</v>
      </c>
      <c r="F48" s="52"/>
      <c r="G48" s="295"/>
      <c r="H48" s="320">
        <v>14</v>
      </c>
      <c r="I48" s="643"/>
      <c r="J48" s="52"/>
      <c r="K48" s="490"/>
      <c r="L48" s="516"/>
      <c r="M48" s="472"/>
      <c r="N48" s="500"/>
      <c r="O48" s="578"/>
      <c r="P48" s="472"/>
      <c r="Q48" s="582"/>
      <c r="R48" s="573"/>
      <c r="S48" s="569"/>
    </row>
    <row r="49" spans="2:19" ht="15" customHeight="1" hidden="1" outlineLevel="1">
      <c r="B49" s="504"/>
      <c r="C49" s="232" t="s">
        <v>123</v>
      </c>
      <c r="D49" s="320"/>
      <c r="E49" s="332">
        <v>14</v>
      </c>
      <c r="F49" s="52"/>
      <c r="G49" s="295"/>
      <c r="H49" s="320">
        <v>14</v>
      </c>
      <c r="I49" s="643"/>
      <c r="J49" s="52"/>
      <c r="K49" s="490"/>
      <c r="L49" s="516"/>
      <c r="M49" s="472"/>
      <c r="N49" s="500"/>
      <c r="O49" s="578"/>
      <c r="P49" s="472"/>
      <c r="Q49" s="582"/>
      <c r="R49" s="573"/>
      <c r="S49" s="569"/>
    </row>
    <row r="50" spans="2:19" ht="15" customHeight="1" hidden="1" outlineLevel="1">
      <c r="B50" s="504"/>
      <c r="C50" s="232" t="s">
        <v>175</v>
      </c>
      <c r="D50" s="320"/>
      <c r="E50" s="332">
        <v>14</v>
      </c>
      <c r="F50" s="52"/>
      <c r="G50" s="295"/>
      <c r="H50" s="320">
        <v>14</v>
      </c>
      <c r="I50" s="643"/>
      <c r="J50" s="52"/>
      <c r="K50" s="490"/>
      <c r="L50" s="516"/>
      <c r="M50" s="472"/>
      <c r="N50" s="500"/>
      <c r="O50" s="578"/>
      <c r="P50" s="472"/>
      <c r="Q50" s="582"/>
      <c r="R50" s="573"/>
      <c r="S50" s="569"/>
    </row>
    <row r="51" spans="2:19" ht="15" customHeight="1" hidden="1" outlineLevel="1">
      <c r="B51" s="504"/>
      <c r="C51" s="232" t="s">
        <v>124</v>
      </c>
      <c r="D51" s="320"/>
      <c r="E51" s="332">
        <v>14</v>
      </c>
      <c r="F51" s="52"/>
      <c r="G51" s="295"/>
      <c r="H51" s="320">
        <v>14</v>
      </c>
      <c r="I51" s="643"/>
      <c r="J51" s="52"/>
      <c r="K51" s="490"/>
      <c r="L51" s="516"/>
      <c r="M51" s="472"/>
      <c r="N51" s="500"/>
      <c r="O51" s="578"/>
      <c r="P51" s="472"/>
      <c r="Q51" s="582"/>
      <c r="R51" s="573"/>
      <c r="S51" s="569"/>
    </row>
    <row r="52" spans="2:19" ht="15" customHeight="1" hidden="1" outlineLevel="1">
      <c r="B52" s="511"/>
      <c r="C52" s="233" t="s">
        <v>125</v>
      </c>
      <c r="D52" s="321"/>
      <c r="E52" s="333">
        <v>14</v>
      </c>
      <c r="F52" s="54"/>
      <c r="G52" s="296"/>
      <c r="H52" s="321">
        <v>14</v>
      </c>
      <c r="I52" s="644"/>
      <c r="J52" s="54"/>
      <c r="K52" s="491"/>
      <c r="L52" s="529"/>
      <c r="M52" s="473"/>
      <c r="N52" s="501"/>
      <c r="O52" s="578"/>
      <c r="P52" s="472"/>
      <c r="Q52" s="582"/>
      <c r="R52" s="573"/>
      <c r="S52" s="569"/>
    </row>
    <row r="53" spans="2:19" ht="15" customHeight="1" collapsed="1">
      <c r="B53" s="499" t="s">
        <v>65</v>
      </c>
      <c r="C53" s="231" t="s">
        <v>22</v>
      </c>
      <c r="D53" s="330"/>
      <c r="E53" s="364">
        <v>100</v>
      </c>
      <c r="F53" s="50"/>
      <c r="G53" s="282">
        <f>M53/$P$26*$R$25</f>
        <v>0.01607142857142857</v>
      </c>
      <c r="H53" s="49">
        <f>SUM(H54:H61)</f>
        <v>100</v>
      </c>
      <c r="I53" s="351">
        <v>10</v>
      </c>
      <c r="J53" s="50">
        <v>100</v>
      </c>
      <c r="K53" s="489">
        <v>2</v>
      </c>
      <c r="L53" s="515">
        <f>H53*K53</f>
        <v>200</v>
      </c>
      <c r="M53" s="503">
        <f>J53*K53</f>
        <v>200</v>
      </c>
      <c r="N53" s="502">
        <f>SUM(L53/M53)</f>
        <v>1</v>
      </c>
      <c r="O53" s="578"/>
      <c r="P53" s="472"/>
      <c r="Q53" s="582"/>
      <c r="R53" s="573"/>
      <c r="S53" s="569"/>
    </row>
    <row r="54" spans="2:19" ht="15" customHeight="1" hidden="1" outlineLevel="1">
      <c r="B54" s="504"/>
      <c r="C54" s="232" t="s">
        <v>126</v>
      </c>
      <c r="D54" s="320"/>
      <c r="E54" s="365">
        <v>10</v>
      </c>
      <c r="F54" s="52"/>
      <c r="G54" s="295"/>
      <c r="H54" s="320">
        <v>10</v>
      </c>
      <c r="I54" s="647"/>
      <c r="J54" s="52"/>
      <c r="K54" s="490"/>
      <c r="L54" s="516"/>
      <c r="M54" s="472"/>
      <c r="N54" s="500"/>
      <c r="O54" s="578"/>
      <c r="P54" s="472"/>
      <c r="Q54" s="582"/>
      <c r="R54" s="573"/>
      <c r="S54" s="569"/>
    </row>
    <row r="55" spans="2:19" ht="15" customHeight="1" hidden="1" outlineLevel="1">
      <c r="B55" s="504"/>
      <c r="C55" s="232" t="s">
        <v>127</v>
      </c>
      <c r="D55" s="320"/>
      <c r="E55" s="365">
        <v>10</v>
      </c>
      <c r="F55" s="52"/>
      <c r="G55" s="295"/>
      <c r="H55" s="320">
        <v>10</v>
      </c>
      <c r="I55" s="648"/>
      <c r="J55" s="52"/>
      <c r="K55" s="490"/>
      <c r="L55" s="516"/>
      <c r="M55" s="472"/>
      <c r="N55" s="500"/>
      <c r="O55" s="578"/>
      <c r="P55" s="472"/>
      <c r="Q55" s="582"/>
      <c r="R55" s="573"/>
      <c r="S55" s="569"/>
    </row>
    <row r="56" spans="2:19" ht="15" customHeight="1" hidden="1" outlineLevel="1">
      <c r="B56" s="504"/>
      <c r="C56" s="232" t="s">
        <v>128</v>
      </c>
      <c r="D56" s="320"/>
      <c r="E56" s="365">
        <v>10</v>
      </c>
      <c r="F56" s="52"/>
      <c r="G56" s="295"/>
      <c r="H56" s="320">
        <v>10</v>
      </c>
      <c r="I56" s="648"/>
      <c r="J56" s="52"/>
      <c r="K56" s="490"/>
      <c r="L56" s="516"/>
      <c r="M56" s="472"/>
      <c r="N56" s="500"/>
      <c r="O56" s="578"/>
      <c r="P56" s="472"/>
      <c r="Q56" s="582"/>
      <c r="R56" s="573"/>
      <c r="S56" s="569"/>
    </row>
    <row r="57" spans="2:19" ht="15" customHeight="1" hidden="1" outlineLevel="1">
      <c r="B57" s="504"/>
      <c r="C57" s="232" t="s">
        <v>129</v>
      </c>
      <c r="D57" s="320"/>
      <c r="E57" s="365">
        <v>10</v>
      </c>
      <c r="F57" s="52"/>
      <c r="G57" s="295"/>
      <c r="H57" s="320">
        <v>10</v>
      </c>
      <c r="I57" s="648"/>
      <c r="J57" s="52"/>
      <c r="K57" s="490"/>
      <c r="L57" s="516"/>
      <c r="M57" s="472"/>
      <c r="N57" s="500"/>
      <c r="O57" s="578"/>
      <c r="P57" s="472"/>
      <c r="Q57" s="582"/>
      <c r="R57" s="573"/>
      <c r="S57" s="569"/>
    </row>
    <row r="58" spans="2:19" ht="15" customHeight="1" hidden="1" outlineLevel="1">
      <c r="B58" s="504"/>
      <c r="C58" s="232" t="s">
        <v>130</v>
      </c>
      <c r="D58" s="320"/>
      <c r="E58" s="365">
        <v>15</v>
      </c>
      <c r="F58" s="52"/>
      <c r="G58" s="295"/>
      <c r="H58" s="320">
        <v>15</v>
      </c>
      <c r="I58" s="648"/>
      <c r="J58" s="52"/>
      <c r="K58" s="490"/>
      <c r="L58" s="516"/>
      <c r="M58" s="472"/>
      <c r="N58" s="500"/>
      <c r="O58" s="578"/>
      <c r="P58" s="472"/>
      <c r="Q58" s="582"/>
      <c r="R58" s="573"/>
      <c r="S58" s="569"/>
    </row>
    <row r="59" spans="2:19" ht="15" customHeight="1" hidden="1" outlineLevel="1">
      <c r="B59" s="504"/>
      <c r="C59" s="232" t="s">
        <v>198</v>
      </c>
      <c r="D59" s="320"/>
      <c r="E59" s="365">
        <v>15</v>
      </c>
      <c r="F59" s="52"/>
      <c r="G59" s="295"/>
      <c r="H59" s="320">
        <v>15</v>
      </c>
      <c r="I59" s="648"/>
      <c r="J59" s="52"/>
      <c r="K59" s="490"/>
      <c r="L59" s="516"/>
      <c r="M59" s="472"/>
      <c r="N59" s="500"/>
      <c r="O59" s="578"/>
      <c r="P59" s="472"/>
      <c r="Q59" s="582"/>
      <c r="R59" s="573"/>
      <c r="S59" s="569"/>
    </row>
    <row r="60" spans="2:19" ht="15" customHeight="1" hidden="1" outlineLevel="1">
      <c r="B60" s="504"/>
      <c r="C60" s="232" t="s">
        <v>197</v>
      </c>
      <c r="D60" s="320"/>
      <c r="E60" s="365">
        <v>15</v>
      </c>
      <c r="F60" s="52"/>
      <c r="G60" s="295"/>
      <c r="H60" s="320">
        <v>15</v>
      </c>
      <c r="I60" s="648"/>
      <c r="J60" s="52"/>
      <c r="K60" s="490"/>
      <c r="L60" s="516"/>
      <c r="M60" s="472"/>
      <c r="N60" s="500"/>
      <c r="O60" s="578"/>
      <c r="P60" s="472"/>
      <c r="Q60" s="582"/>
      <c r="R60" s="573"/>
      <c r="S60" s="569"/>
    </row>
    <row r="61" spans="2:19" ht="15" customHeight="1" hidden="1" outlineLevel="1">
      <c r="B61" s="511"/>
      <c r="C61" s="233" t="s">
        <v>131</v>
      </c>
      <c r="D61" s="321"/>
      <c r="E61" s="366">
        <v>15</v>
      </c>
      <c r="F61" s="54"/>
      <c r="G61" s="296"/>
      <c r="H61" s="321">
        <v>15</v>
      </c>
      <c r="I61" s="649"/>
      <c r="J61" s="54"/>
      <c r="K61" s="491"/>
      <c r="L61" s="529"/>
      <c r="M61" s="473"/>
      <c r="N61" s="501"/>
      <c r="O61" s="578"/>
      <c r="P61" s="472"/>
      <c r="Q61" s="582"/>
      <c r="R61" s="573"/>
      <c r="S61" s="569"/>
    </row>
    <row r="62" spans="2:19" ht="15" customHeight="1" collapsed="1">
      <c r="B62" s="499" t="s">
        <v>66</v>
      </c>
      <c r="C62" s="231" t="s">
        <v>68</v>
      </c>
      <c r="D62" s="330"/>
      <c r="E62" s="271">
        <v>100</v>
      </c>
      <c r="F62" s="50"/>
      <c r="G62" s="282">
        <f>M62/$P$26*$R$25</f>
        <v>0.008035714285714285</v>
      </c>
      <c r="H62" s="322">
        <f>SUM(H63:H65)</f>
        <v>150</v>
      </c>
      <c r="I62" s="266">
        <v>10</v>
      </c>
      <c r="J62" s="50">
        <v>100</v>
      </c>
      <c r="K62" s="489">
        <v>1</v>
      </c>
      <c r="L62" s="515">
        <f>H62*K62</f>
        <v>150</v>
      </c>
      <c r="M62" s="503">
        <f>J62*K62</f>
        <v>100</v>
      </c>
      <c r="N62" s="637">
        <f>SUM(L62/M62)</f>
        <v>1.5</v>
      </c>
      <c r="O62" s="578"/>
      <c r="P62" s="472"/>
      <c r="Q62" s="582"/>
      <c r="R62" s="573"/>
      <c r="S62" s="569"/>
    </row>
    <row r="63" spans="2:19" ht="15" customHeight="1" hidden="1" outlineLevel="1">
      <c r="B63" s="468"/>
      <c r="C63" s="232" t="s">
        <v>199</v>
      </c>
      <c r="D63" s="320"/>
      <c r="E63" s="332">
        <v>40</v>
      </c>
      <c r="F63" s="52"/>
      <c r="G63" s="293"/>
      <c r="H63" s="343">
        <v>40</v>
      </c>
      <c r="I63" s="642"/>
      <c r="J63" s="52"/>
      <c r="K63" s="490"/>
      <c r="L63" s="516"/>
      <c r="M63" s="472"/>
      <c r="N63" s="650"/>
      <c r="O63" s="578"/>
      <c r="P63" s="472"/>
      <c r="Q63" s="582"/>
      <c r="R63" s="573"/>
      <c r="S63" s="569"/>
    </row>
    <row r="64" spans="2:19" ht="15" customHeight="1" hidden="1" outlineLevel="1">
      <c r="B64" s="468"/>
      <c r="C64" s="232" t="s">
        <v>200</v>
      </c>
      <c r="D64" s="320"/>
      <c r="E64" s="332">
        <v>60</v>
      </c>
      <c r="F64" s="52"/>
      <c r="G64" s="293"/>
      <c r="H64" s="343">
        <v>60</v>
      </c>
      <c r="I64" s="643"/>
      <c r="J64" s="52"/>
      <c r="K64" s="490"/>
      <c r="L64" s="516"/>
      <c r="M64" s="472"/>
      <c r="N64" s="650"/>
      <c r="O64" s="578"/>
      <c r="P64" s="472"/>
      <c r="Q64" s="582"/>
      <c r="R64" s="573"/>
      <c r="S64" s="569"/>
    </row>
    <row r="65" spans="2:19" ht="15" customHeight="1" hidden="1" outlineLevel="1">
      <c r="B65" s="492"/>
      <c r="C65" s="367" t="s">
        <v>132</v>
      </c>
      <c r="D65" s="344"/>
      <c r="E65" s="366">
        <v>50</v>
      </c>
      <c r="F65" s="368"/>
      <c r="G65" s="369"/>
      <c r="H65" s="344">
        <v>50</v>
      </c>
      <c r="I65" s="644"/>
      <c r="J65" s="54"/>
      <c r="K65" s="491"/>
      <c r="L65" s="529"/>
      <c r="M65" s="473"/>
      <c r="N65" s="651"/>
      <c r="O65" s="578"/>
      <c r="P65" s="472"/>
      <c r="Q65" s="582"/>
      <c r="R65" s="573"/>
      <c r="S65" s="569"/>
    </row>
    <row r="66" spans="2:19" ht="15.75" collapsed="1" thickBot="1">
      <c r="B66" s="499" t="s">
        <v>67</v>
      </c>
      <c r="C66" s="238" t="s">
        <v>23</v>
      </c>
      <c r="D66" s="335"/>
      <c r="E66" s="334">
        <v>100</v>
      </c>
      <c r="F66" s="120"/>
      <c r="G66" s="282">
        <f>M66/$P$26*$R$25</f>
        <v>0.008035714285714285</v>
      </c>
      <c r="H66" s="278">
        <f>SUM(H67:H68)</f>
        <v>100</v>
      </c>
      <c r="I66" s="266">
        <v>10</v>
      </c>
      <c r="J66" s="120">
        <v>100</v>
      </c>
      <c r="K66" s="489">
        <v>1</v>
      </c>
      <c r="L66" s="515">
        <f>H66*K66</f>
        <v>100</v>
      </c>
      <c r="M66" s="503">
        <f>J66*K66</f>
        <v>100</v>
      </c>
      <c r="N66" s="502">
        <f>SUM(L66/M66)</f>
        <v>1</v>
      </c>
      <c r="O66" s="578"/>
      <c r="P66" s="472"/>
      <c r="Q66" s="582"/>
      <c r="R66" s="573"/>
      <c r="S66" s="569"/>
    </row>
    <row r="67" spans="2:19" ht="15" customHeight="1" hidden="1" outlineLevel="1">
      <c r="B67" s="468"/>
      <c r="C67" s="232" t="s">
        <v>133</v>
      </c>
      <c r="D67" s="320"/>
      <c r="E67" s="332">
        <v>50</v>
      </c>
      <c r="F67" s="52"/>
      <c r="G67" s="295"/>
      <c r="H67" s="343">
        <v>50</v>
      </c>
      <c r="I67" s="642"/>
      <c r="J67" s="52"/>
      <c r="K67" s="490"/>
      <c r="L67" s="516"/>
      <c r="M67" s="472"/>
      <c r="N67" s="500"/>
      <c r="O67" s="578"/>
      <c r="P67" s="472"/>
      <c r="Q67" s="582"/>
      <c r="R67" s="573"/>
      <c r="S67" s="569"/>
    </row>
    <row r="68" spans="2:19" ht="15" customHeight="1" hidden="1" outlineLevel="1">
      <c r="B68" s="524"/>
      <c r="C68" s="239" t="s">
        <v>134</v>
      </c>
      <c r="D68" s="323"/>
      <c r="E68" s="332">
        <v>50</v>
      </c>
      <c r="F68" s="52"/>
      <c r="G68" s="297"/>
      <c r="H68" s="370">
        <v>50</v>
      </c>
      <c r="I68" s="652"/>
      <c r="J68" s="52"/>
      <c r="K68" s="514"/>
      <c r="L68" s="517"/>
      <c r="M68" s="518"/>
      <c r="N68" s="552"/>
      <c r="O68" s="578"/>
      <c r="P68" s="472"/>
      <c r="Q68" s="582"/>
      <c r="R68" s="573"/>
      <c r="S68" s="569"/>
    </row>
    <row r="69" spans="2:19" ht="15.75" collapsed="1" thickBot="1">
      <c r="B69" s="121"/>
      <c r="C69" s="220" t="s">
        <v>24</v>
      </c>
      <c r="D69" s="111"/>
      <c r="E69" s="110"/>
      <c r="F69" s="110"/>
      <c r="G69" s="122"/>
      <c r="H69" s="113"/>
      <c r="I69" s="113"/>
      <c r="J69" s="110"/>
      <c r="K69" s="111"/>
      <c r="L69" s="114"/>
      <c r="M69" s="115"/>
      <c r="N69" s="116"/>
      <c r="O69" s="578"/>
      <c r="P69" s="472"/>
      <c r="Q69" s="582"/>
      <c r="R69" s="573"/>
      <c r="S69" s="569"/>
    </row>
    <row r="70" spans="2:19" ht="15" customHeight="1">
      <c r="B70" s="230" t="s">
        <v>110</v>
      </c>
      <c r="C70" s="225" t="s">
        <v>25</v>
      </c>
      <c r="D70" s="123"/>
      <c r="E70" s="124">
        <v>100</v>
      </c>
      <c r="F70" s="125"/>
      <c r="G70" s="27">
        <f>M70/$P$26*$R$25</f>
        <v>0.01607142857142857</v>
      </c>
      <c r="H70" s="279">
        <v>100</v>
      </c>
      <c r="I70" s="126">
        <v>10</v>
      </c>
      <c r="J70" s="124">
        <v>100</v>
      </c>
      <c r="K70" s="55">
        <v>2</v>
      </c>
      <c r="L70" s="127">
        <f>H70*K70</f>
        <v>200</v>
      </c>
      <c r="M70" s="43">
        <f>J70*K70</f>
        <v>200</v>
      </c>
      <c r="N70" s="128">
        <f>SUM(L70/M70)</f>
        <v>1</v>
      </c>
      <c r="O70" s="578"/>
      <c r="P70" s="472"/>
      <c r="Q70" s="582"/>
      <c r="R70" s="573"/>
      <c r="S70" s="569"/>
    </row>
    <row r="71" spans="2:19" ht="15" customHeight="1">
      <c r="B71" s="226" t="s">
        <v>82</v>
      </c>
      <c r="C71" s="227" t="s">
        <v>26</v>
      </c>
      <c r="D71" s="129"/>
      <c r="E71" s="37">
        <v>100</v>
      </c>
      <c r="F71" s="130"/>
      <c r="G71" s="48">
        <f>M71/$P$26*$R$25</f>
        <v>0.008035714285714285</v>
      </c>
      <c r="H71" s="280">
        <v>100</v>
      </c>
      <c r="I71" s="131">
        <v>10</v>
      </c>
      <c r="J71" s="37">
        <v>100</v>
      </c>
      <c r="K71" s="38">
        <v>1</v>
      </c>
      <c r="L71" s="39">
        <f>H71*K71</f>
        <v>100</v>
      </c>
      <c r="M71" s="40">
        <f>J71*K71</f>
        <v>100</v>
      </c>
      <c r="N71" s="41">
        <f>SUM(L71/M71)</f>
        <v>1</v>
      </c>
      <c r="O71" s="578"/>
      <c r="P71" s="472"/>
      <c r="Q71" s="582"/>
      <c r="R71" s="573"/>
      <c r="S71" s="569"/>
    </row>
    <row r="72" spans="2:19" ht="15" customHeight="1" collapsed="1">
      <c r="B72" s="499" t="s">
        <v>80</v>
      </c>
      <c r="C72" s="231" t="s">
        <v>27</v>
      </c>
      <c r="D72" s="330"/>
      <c r="E72" s="271">
        <v>100</v>
      </c>
      <c r="F72" s="50"/>
      <c r="G72" s="282">
        <f>M72/$P$26*$R$25</f>
        <v>0.01607142857142857</v>
      </c>
      <c r="H72" s="278">
        <f>SUM(H73:H78)</f>
        <v>100</v>
      </c>
      <c r="I72" s="352">
        <v>10</v>
      </c>
      <c r="J72" s="50">
        <v>100</v>
      </c>
      <c r="K72" s="489">
        <v>2</v>
      </c>
      <c r="L72" s="515">
        <f>H72*K72</f>
        <v>200</v>
      </c>
      <c r="M72" s="503">
        <f>J72*K72</f>
        <v>200</v>
      </c>
      <c r="N72" s="502">
        <f>SUM(L72/M72)</f>
        <v>1</v>
      </c>
      <c r="O72" s="578"/>
      <c r="P72" s="472"/>
      <c r="Q72" s="582"/>
      <c r="R72" s="573"/>
      <c r="S72" s="569"/>
    </row>
    <row r="73" spans="2:19" ht="15" customHeight="1" hidden="1" outlineLevel="1">
      <c r="B73" s="504"/>
      <c r="C73" s="232" t="s">
        <v>201</v>
      </c>
      <c r="D73" s="320"/>
      <c r="E73" s="332">
        <v>15</v>
      </c>
      <c r="F73" s="52"/>
      <c r="G73" s="295"/>
      <c r="H73" s="320">
        <v>15</v>
      </c>
      <c r="I73" s="647"/>
      <c r="J73" s="52"/>
      <c r="K73" s="490"/>
      <c r="L73" s="516"/>
      <c r="M73" s="472"/>
      <c r="N73" s="500"/>
      <c r="O73" s="578"/>
      <c r="P73" s="472"/>
      <c r="Q73" s="582"/>
      <c r="R73" s="573"/>
      <c r="S73" s="569"/>
    </row>
    <row r="74" spans="2:19" ht="15" customHeight="1" hidden="1" outlineLevel="1">
      <c r="B74" s="504"/>
      <c r="C74" s="232" t="s">
        <v>202</v>
      </c>
      <c r="D74" s="320"/>
      <c r="E74" s="332">
        <v>15</v>
      </c>
      <c r="F74" s="52"/>
      <c r="G74" s="295"/>
      <c r="H74" s="320">
        <v>15</v>
      </c>
      <c r="I74" s="656"/>
      <c r="J74" s="52"/>
      <c r="K74" s="490"/>
      <c r="L74" s="516"/>
      <c r="M74" s="472"/>
      <c r="N74" s="500"/>
      <c r="O74" s="578"/>
      <c r="P74" s="472"/>
      <c r="Q74" s="582"/>
      <c r="R74" s="573"/>
      <c r="S74" s="569"/>
    </row>
    <row r="75" spans="2:19" ht="15" customHeight="1" hidden="1" outlineLevel="1">
      <c r="B75" s="504"/>
      <c r="C75" s="232" t="s">
        <v>203</v>
      </c>
      <c r="D75" s="320"/>
      <c r="E75" s="332">
        <v>15</v>
      </c>
      <c r="F75" s="52"/>
      <c r="G75" s="295"/>
      <c r="H75" s="320">
        <v>15</v>
      </c>
      <c r="I75" s="656"/>
      <c r="J75" s="52"/>
      <c r="K75" s="490"/>
      <c r="L75" s="516"/>
      <c r="M75" s="472"/>
      <c r="N75" s="500"/>
      <c r="O75" s="578"/>
      <c r="P75" s="472"/>
      <c r="Q75" s="582"/>
      <c r="R75" s="573"/>
      <c r="S75" s="569"/>
    </row>
    <row r="76" spans="2:19" ht="15" customHeight="1" hidden="1" outlineLevel="1">
      <c r="B76" s="504"/>
      <c r="C76" s="232" t="s">
        <v>204</v>
      </c>
      <c r="D76" s="320"/>
      <c r="E76" s="332">
        <v>25</v>
      </c>
      <c r="F76" s="52"/>
      <c r="G76" s="295"/>
      <c r="H76" s="320">
        <v>25</v>
      </c>
      <c r="I76" s="656"/>
      <c r="J76" s="52"/>
      <c r="K76" s="490"/>
      <c r="L76" s="516"/>
      <c r="M76" s="472"/>
      <c r="N76" s="500"/>
      <c r="O76" s="578"/>
      <c r="P76" s="472"/>
      <c r="Q76" s="582"/>
      <c r="R76" s="573"/>
      <c r="S76" s="569"/>
    </row>
    <row r="77" spans="2:19" ht="15" customHeight="1" hidden="1" outlineLevel="1">
      <c r="B77" s="504"/>
      <c r="C77" s="232" t="s">
        <v>205</v>
      </c>
      <c r="D77" s="320"/>
      <c r="E77" s="332">
        <v>20</v>
      </c>
      <c r="F77" s="52"/>
      <c r="G77" s="295"/>
      <c r="H77" s="320">
        <v>20</v>
      </c>
      <c r="I77" s="656"/>
      <c r="J77" s="52"/>
      <c r="K77" s="490"/>
      <c r="L77" s="516"/>
      <c r="M77" s="472"/>
      <c r="N77" s="500"/>
      <c r="O77" s="578"/>
      <c r="P77" s="472"/>
      <c r="Q77" s="582"/>
      <c r="R77" s="573"/>
      <c r="S77" s="569"/>
    </row>
    <row r="78" spans="2:19" ht="15" customHeight="1" hidden="1" outlineLevel="1">
      <c r="B78" s="504"/>
      <c r="C78" s="232" t="s">
        <v>206</v>
      </c>
      <c r="D78" s="320"/>
      <c r="E78" s="332">
        <v>10</v>
      </c>
      <c r="F78" s="52"/>
      <c r="G78" s="295"/>
      <c r="H78" s="320">
        <v>10</v>
      </c>
      <c r="I78" s="656"/>
      <c r="J78" s="52"/>
      <c r="K78" s="490"/>
      <c r="L78" s="516"/>
      <c r="M78" s="472"/>
      <c r="N78" s="500"/>
      <c r="O78" s="578"/>
      <c r="P78" s="472"/>
      <c r="Q78" s="582"/>
      <c r="R78" s="573"/>
      <c r="S78" s="569"/>
    </row>
    <row r="79" spans="2:19" ht="15" customHeight="1" hidden="1" outlineLevel="1">
      <c r="B79" s="504"/>
      <c r="C79" s="367" t="s">
        <v>136</v>
      </c>
      <c r="D79" s="320"/>
      <c r="E79" s="332"/>
      <c r="F79" s="52"/>
      <c r="G79" s="295"/>
      <c r="H79" s="320"/>
      <c r="I79" s="656"/>
      <c r="J79" s="52"/>
      <c r="K79" s="490"/>
      <c r="L79" s="516"/>
      <c r="M79" s="472"/>
      <c r="N79" s="500"/>
      <c r="O79" s="578"/>
      <c r="P79" s="472"/>
      <c r="Q79" s="582"/>
      <c r="R79" s="573"/>
      <c r="S79" s="569"/>
    </row>
    <row r="80" spans="2:19" ht="15" customHeight="1" hidden="1" outlineLevel="1">
      <c r="B80" s="504"/>
      <c r="C80" s="367" t="s">
        <v>135</v>
      </c>
      <c r="D80" s="320"/>
      <c r="E80" s="332"/>
      <c r="F80" s="52"/>
      <c r="G80" s="295"/>
      <c r="H80" s="320"/>
      <c r="I80" s="656"/>
      <c r="J80" s="52"/>
      <c r="K80" s="490"/>
      <c r="L80" s="516"/>
      <c r="M80" s="472"/>
      <c r="N80" s="500"/>
      <c r="O80" s="578"/>
      <c r="P80" s="472"/>
      <c r="Q80" s="582"/>
      <c r="R80" s="573"/>
      <c r="S80" s="569"/>
    </row>
    <row r="81" spans="2:19" ht="15" customHeight="1" hidden="1" outlineLevel="1">
      <c r="B81" s="511"/>
      <c r="C81" s="367" t="s">
        <v>137</v>
      </c>
      <c r="D81" s="321"/>
      <c r="E81" s="333"/>
      <c r="F81" s="54"/>
      <c r="G81" s="296"/>
      <c r="H81" s="321"/>
      <c r="I81" s="657"/>
      <c r="J81" s="54"/>
      <c r="K81" s="491"/>
      <c r="L81" s="529"/>
      <c r="M81" s="473"/>
      <c r="N81" s="501"/>
      <c r="O81" s="578"/>
      <c r="P81" s="472"/>
      <c r="Q81" s="582"/>
      <c r="R81" s="573"/>
      <c r="S81" s="569"/>
    </row>
    <row r="82" spans="2:19" ht="15" customHeight="1" collapsed="1">
      <c r="B82" s="499" t="s">
        <v>81</v>
      </c>
      <c r="C82" s="231" t="s">
        <v>69</v>
      </c>
      <c r="D82" s="330"/>
      <c r="E82" s="271">
        <v>100</v>
      </c>
      <c r="F82" s="50"/>
      <c r="G82" s="282">
        <f>M82/$P$26*$R$25</f>
        <v>0.01607142857142857</v>
      </c>
      <c r="H82" s="278">
        <f>SUM(H83:H87)</f>
        <v>100</v>
      </c>
      <c r="I82" s="352">
        <v>10</v>
      </c>
      <c r="J82" s="50">
        <v>100</v>
      </c>
      <c r="K82" s="489">
        <v>2</v>
      </c>
      <c r="L82" s="515">
        <f>H82*K82</f>
        <v>200</v>
      </c>
      <c r="M82" s="503">
        <f>J82*K82</f>
        <v>200</v>
      </c>
      <c r="N82" s="502">
        <f>SUM(L82/M82)</f>
        <v>1</v>
      </c>
      <c r="O82" s="578"/>
      <c r="P82" s="472"/>
      <c r="Q82" s="582"/>
      <c r="R82" s="573"/>
      <c r="S82" s="569"/>
    </row>
    <row r="83" spans="2:19" ht="15" customHeight="1" hidden="1" outlineLevel="1">
      <c r="B83" s="525"/>
      <c r="C83" s="232" t="s">
        <v>138</v>
      </c>
      <c r="D83" s="320"/>
      <c r="E83" s="332">
        <v>25</v>
      </c>
      <c r="F83" s="52"/>
      <c r="G83" s="298"/>
      <c r="H83" s="320">
        <v>25</v>
      </c>
      <c r="I83" s="653"/>
      <c r="J83" s="52"/>
      <c r="K83" s="545"/>
      <c r="L83" s="527"/>
      <c r="M83" s="549"/>
      <c r="N83" s="555"/>
      <c r="O83" s="578"/>
      <c r="P83" s="472"/>
      <c r="Q83" s="582"/>
      <c r="R83" s="573"/>
      <c r="S83" s="569"/>
    </row>
    <row r="84" spans="2:19" ht="15" customHeight="1" hidden="1" outlineLevel="1">
      <c r="B84" s="525"/>
      <c r="C84" s="232" t="s">
        <v>139</v>
      </c>
      <c r="D84" s="320"/>
      <c r="E84" s="332">
        <v>25</v>
      </c>
      <c r="F84" s="52"/>
      <c r="G84" s="298"/>
      <c r="H84" s="320">
        <v>25</v>
      </c>
      <c r="I84" s="654"/>
      <c r="J84" s="52"/>
      <c r="K84" s="545"/>
      <c r="L84" s="527"/>
      <c r="M84" s="549"/>
      <c r="N84" s="555"/>
      <c r="O84" s="578"/>
      <c r="P84" s="472"/>
      <c r="Q84" s="582"/>
      <c r="R84" s="573"/>
      <c r="S84" s="569"/>
    </row>
    <row r="85" spans="2:19" ht="15" customHeight="1" hidden="1" outlineLevel="1">
      <c r="B85" s="525"/>
      <c r="C85" s="232" t="s">
        <v>140</v>
      </c>
      <c r="D85" s="320"/>
      <c r="E85" s="332">
        <v>25</v>
      </c>
      <c r="F85" s="52"/>
      <c r="G85" s="298"/>
      <c r="H85" s="320">
        <v>25</v>
      </c>
      <c r="I85" s="654"/>
      <c r="J85" s="52"/>
      <c r="K85" s="545"/>
      <c r="L85" s="527"/>
      <c r="M85" s="549"/>
      <c r="N85" s="555"/>
      <c r="O85" s="578"/>
      <c r="P85" s="472"/>
      <c r="Q85" s="582"/>
      <c r="R85" s="573"/>
      <c r="S85" s="569"/>
    </row>
    <row r="86" spans="2:19" ht="15" customHeight="1" hidden="1" outlineLevel="1">
      <c r="B86" s="525"/>
      <c r="C86" s="232" t="s">
        <v>176</v>
      </c>
      <c r="D86" s="320"/>
      <c r="E86" s="332">
        <v>15</v>
      </c>
      <c r="F86" s="52"/>
      <c r="G86" s="298"/>
      <c r="H86" s="320">
        <v>15</v>
      </c>
      <c r="I86" s="654"/>
      <c r="J86" s="52"/>
      <c r="K86" s="545"/>
      <c r="L86" s="527"/>
      <c r="M86" s="549"/>
      <c r="N86" s="555"/>
      <c r="O86" s="578"/>
      <c r="P86" s="472"/>
      <c r="Q86" s="582"/>
      <c r="R86" s="573"/>
      <c r="S86" s="569"/>
    </row>
    <row r="87" spans="2:19" ht="15" customHeight="1" hidden="1" outlineLevel="1">
      <c r="B87" s="551"/>
      <c r="C87" s="233" t="s">
        <v>141</v>
      </c>
      <c r="D87" s="321"/>
      <c r="E87" s="333">
        <v>10</v>
      </c>
      <c r="F87" s="54"/>
      <c r="G87" s="299"/>
      <c r="H87" s="321">
        <v>10</v>
      </c>
      <c r="I87" s="655"/>
      <c r="J87" s="54"/>
      <c r="K87" s="546"/>
      <c r="L87" s="544"/>
      <c r="M87" s="550"/>
      <c r="N87" s="595"/>
      <c r="O87" s="578"/>
      <c r="P87" s="472"/>
      <c r="Q87" s="582"/>
      <c r="R87" s="573"/>
      <c r="S87" s="569"/>
    </row>
    <row r="88" spans="2:19" ht="15.75" collapsed="1" thickBot="1">
      <c r="B88" s="499" t="s">
        <v>83</v>
      </c>
      <c r="C88" s="238" t="s">
        <v>28</v>
      </c>
      <c r="D88" s="330"/>
      <c r="E88" s="271">
        <v>100</v>
      </c>
      <c r="F88" s="50"/>
      <c r="G88" s="282">
        <f>M88/$P$26*$R$25</f>
        <v>0.008035714285714285</v>
      </c>
      <c r="H88" s="278">
        <f>SUM(H89:H90)</f>
        <v>100</v>
      </c>
      <c r="I88" s="352">
        <v>10</v>
      </c>
      <c r="J88" s="50">
        <v>100</v>
      </c>
      <c r="K88" s="489">
        <v>1</v>
      </c>
      <c r="L88" s="515">
        <f>H88*K88</f>
        <v>100</v>
      </c>
      <c r="M88" s="503">
        <f>J88*K88</f>
        <v>100</v>
      </c>
      <c r="N88" s="502">
        <f>SUM(L88/M88)</f>
        <v>1</v>
      </c>
      <c r="O88" s="578"/>
      <c r="P88" s="472"/>
      <c r="Q88" s="582"/>
      <c r="R88" s="573"/>
      <c r="S88" s="569"/>
    </row>
    <row r="89" spans="2:19" ht="15" customHeight="1" hidden="1" outlineLevel="1">
      <c r="B89" s="468"/>
      <c r="C89" s="232" t="s">
        <v>142</v>
      </c>
      <c r="D89" s="331"/>
      <c r="E89" s="337">
        <v>50</v>
      </c>
      <c r="F89" s="119"/>
      <c r="G89" s="295"/>
      <c r="H89" s="320">
        <v>50</v>
      </c>
      <c r="I89" s="658"/>
      <c r="J89" s="119"/>
      <c r="K89" s="490"/>
      <c r="L89" s="516"/>
      <c r="M89" s="472"/>
      <c r="N89" s="500"/>
      <c r="O89" s="578"/>
      <c r="P89" s="472"/>
      <c r="Q89" s="582"/>
      <c r="R89" s="573"/>
      <c r="S89" s="569"/>
    </row>
    <row r="90" spans="2:19" ht="15" customHeight="1" hidden="1" outlineLevel="1">
      <c r="B90" s="524"/>
      <c r="C90" s="239" t="s">
        <v>143</v>
      </c>
      <c r="D90" s="323"/>
      <c r="E90" s="332">
        <v>50</v>
      </c>
      <c r="F90" s="52"/>
      <c r="G90" s="297"/>
      <c r="H90" s="323">
        <v>50</v>
      </c>
      <c r="I90" s="652"/>
      <c r="J90" s="52"/>
      <c r="K90" s="514"/>
      <c r="L90" s="517"/>
      <c r="M90" s="518"/>
      <c r="N90" s="552"/>
      <c r="O90" s="578"/>
      <c r="P90" s="472"/>
      <c r="Q90" s="582"/>
      <c r="R90" s="573"/>
      <c r="S90" s="569"/>
    </row>
    <row r="91" spans="2:19" ht="15.75" collapsed="1" thickBot="1">
      <c r="B91" s="121"/>
      <c r="C91" s="220" t="s">
        <v>70</v>
      </c>
      <c r="D91" s="111"/>
      <c r="E91" s="110"/>
      <c r="F91" s="110"/>
      <c r="G91" s="122"/>
      <c r="H91" s="113"/>
      <c r="I91" s="113"/>
      <c r="J91" s="110"/>
      <c r="K91" s="111"/>
      <c r="L91" s="114"/>
      <c r="M91" s="115"/>
      <c r="N91" s="116"/>
      <c r="O91" s="578"/>
      <c r="P91" s="472"/>
      <c r="Q91" s="582"/>
      <c r="R91" s="573"/>
      <c r="S91" s="569"/>
    </row>
    <row r="92" spans="2:19" ht="15" customHeight="1" collapsed="1">
      <c r="B92" s="467" t="s">
        <v>84</v>
      </c>
      <c r="C92" s="371" t="s">
        <v>193</v>
      </c>
      <c r="D92" s="329"/>
      <c r="E92" s="272">
        <v>100</v>
      </c>
      <c r="F92" s="117"/>
      <c r="G92" s="292">
        <f>M92/$P$26*$R$25</f>
        <v>0.024107142857142855</v>
      </c>
      <c r="H92" s="324">
        <f>SUM(H93:H96)</f>
        <v>100</v>
      </c>
      <c r="I92" s="353">
        <v>10</v>
      </c>
      <c r="J92" s="117">
        <v>100</v>
      </c>
      <c r="K92" s="547">
        <v>3</v>
      </c>
      <c r="L92" s="483">
        <f>H92*K92</f>
        <v>300</v>
      </c>
      <c r="M92" s="471">
        <f>J92*K92</f>
        <v>300</v>
      </c>
      <c r="N92" s="664">
        <f>SUM(L92/M92)</f>
        <v>1</v>
      </c>
      <c r="O92" s="578"/>
      <c r="P92" s="472"/>
      <c r="Q92" s="582"/>
      <c r="R92" s="573"/>
      <c r="S92" s="569"/>
    </row>
    <row r="93" spans="2:19" ht="15" customHeight="1" hidden="1" outlineLevel="1">
      <c r="B93" s="525"/>
      <c r="C93" s="232" t="s">
        <v>144</v>
      </c>
      <c r="D93" s="320"/>
      <c r="E93" s="332">
        <v>20</v>
      </c>
      <c r="F93" s="52"/>
      <c r="G93" s="298"/>
      <c r="H93" s="320">
        <v>20</v>
      </c>
      <c r="I93" s="653"/>
      <c r="J93" s="52"/>
      <c r="K93" s="545"/>
      <c r="L93" s="527"/>
      <c r="M93" s="549"/>
      <c r="N93" s="650"/>
      <c r="O93" s="578"/>
      <c r="P93" s="472"/>
      <c r="Q93" s="582"/>
      <c r="R93" s="573"/>
      <c r="S93" s="569"/>
    </row>
    <row r="94" spans="2:19" ht="15" customHeight="1" hidden="1" outlineLevel="1">
      <c r="B94" s="525"/>
      <c r="C94" s="232" t="s">
        <v>145</v>
      </c>
      <c r="D94" s="320"/>
      <c r="E94" s="332">
        <v>40</v>
      </c>
      <c r="F94" s="52"/>
      <c r="G94" s="298"/>
      <c r="H94" s="320">
        <v>40</v>
      </c>
      <c r="I94" s="654"/>
      <c r="J94" s="52"/>
      <c r="K94" s="545"/>
      <c r="L94" s="527"/>
      <c r="M94" s="549"/>
      <c r="N94" s="650"/>
      <c r="O94" s="578"/>
      <c r="P94" s="472"/>
      <c r="Q94" s="582"/>
      <c r="R94" s="573"/>
      <c r="S94" s="569"/>
    </row>
    <row r="95" spans="2:19" ht="15" customHeight="1" hidden="1" outlineLevel="1">
      <c r="B95" s="525"/>
      <c r="C95" s="232" t="s">
        <v>146</v>
      </c>
      <c r="D95" s="320"/>
      <c r="E95" s="365">
        <v>30</v>
      </c>
      <c r="F95" s="52"/>
      <c r="G95" s="298"/>
      <c r="H95" s="343">
        <v>30</v>
      </c>
      <c r="I95" s="654"/>
      <c r="J95" s="52"/>
      <c r="K95" s="545"/>
      <c r="L95" s="527"/>
      <c r="M95" s="549"/>
      <c r="N95" s="650"/>
      <c r="O95" s="578"/>
      <c r="P95" s="472"/>
      <c r="Q95" s="582"/>
      <c r="R95" s="573"/>
      <c r="S95" s="569"/>
    </row>
    <row r="96" spans="2:19" ht="15" customHeight="1" hidden="1" outlineLevel="1">
      <c r="B96" s="551"/>
      <c r="C96" s="233" t="s">
        <v>147</v>
      </c>
      <c r="D96" s="321"/>
      <c r="E96" s="333">
        <v>10</v>
      </c>
      <c r="F96" s="54"/>
      <c r="G96" s="299"/>
      <c r="H96" s="321">
        <v>10</v>
      </c>
      <c r="I96" s="655"/>
      <c r="J96" s="54"/>
      <c r="K96" s="546"/>
      <c r="L96" s="544"/>
      <c r="M96" s="550"/>
      <c r="N96" s="651"/>
      <c r="O96" s="578"/>
      <c r="P96" s="472"/>
      <c r="Q96" s="582"/>
      <c r="R96" s="573"/>
      <c r="S96" s="569"/>
    </row>
    <row r="97" spans="2:19" ht="15.75" customHeight="1" collapsed="1" thickBot="1">
      <c r="B97" s="621" t="s">
        <v>85</v>
      </c>
      <c r="C97" s="425" t="s">
        <v>29</v>
      </c>
      <c r="D97" s="330"/>
      <c r="E97" s="271">
        <v>100</v>
      </c>
      <c r="F97" s="50"/>
      <c r="G97" s="282">
        <f>M97/$P$26*$R$25</f>
        <v>0.008035714285714285</v>
      </c>
      <c r="H97" s="322">
        <f>SUM(H98:H101)</f>
        <v>100</v>
      </c>
      <c r="I97" s="352">
        <v>10</v>
      </c>
      <c r="J97" s="50">
        <v>100</v>
      </c>
      <c r="K97" s="489">
        <v>1</v>
      </c>
      <c r="L97" s="515">
        <f>H97*K97</f>
        <v>100</v>
      </c>
      <c r="M97" s="503">
        <f>J97*K97</f>
        <v>100</v>
      </c>
      <c r="N97" s="637">
        <f>SUM(L97/M97)</f>
        <v>1</v>
      </c>
      <c r="O97" s="578"/>
      <c r="P97" s="472"/>
      <c r="Q97" s="582"/>
      <c r="R97" s="573"/>
      <c r="S97" s="569"/>
    </row>
    <row r="98" spans="2:19" ht="15.75" customHeight="1" hidden="1" outlineLevel="1">
      <c r="B98" s="623"/>
      <c r="C98" s="274" t="s">
        <v>207</v>
      </c>
      <c r="D98" s="373"/>
      <c r="E98" s="377">
        <v>10</v>
      </c>
      <c r="F98" s="374"/>
      <c r="G98" s="375"/>
      <c r="H98" s="343">
        <v>10</v>
      </c>
      <c r="I98" s="376"/>
      <c r="J98" s="374"/>
      <c r="K98" s="541"/>
      <c r="L98" s="542"/>
      <c r="M98" s="540"/>
      <c r="N98" s="659"/>
      <c r="O98" s="578"/>
      <c r="P98" s="472"/>
      <c r="Q98" s="582"/>
      <c r="R98" s="573"/>
      <c r="S98" s="569"/>
    </row>
    <row r="99" spans="2:19" ht="15" customHeight="1" hidden="1" outlineLevel="1">
      <c r="B99" s="624"/>
      <c r="C99" s="274" t="s">
        <v>148</v>
      </c>
      <c r="D99" s="320"/>
      <c r="E99" s="365">
        <v>30</v>
      </c>
      <c r="F99" s="52"/>
      <c r="G99" s="293"/>
      <c r="H99" s="343">
        <v>30</v>
      </c>
      <c r="I99" s="653"/>
      <c r="J99" s="52"/>
      <c r="K99" s="490"/>
      <c r="L99" s="516"/>
      <c r="M99" s="472"/>
      <c r="N99" s="650"/>
      <c r="O99" s="578"/>
      <c r="P99" s="472"/>
      <c r="Q99" s="582"/>
      <c r="R99" s="573"/>
      <c r="S99" s="569"/>
    </row>
    <row r="100" spans="2:19" ht="15" customHeight="1" hidden="1" outlineLevel="1">
      <c r="B100" s="624"/>
      <c r="C100" s="274" t="s">
        <v>149</v>
      </c>
      <c r="D100" s="320"/>
      <c r="E100" s="365">
        <v>40</v>
      </c>
      <c r="F100" s="52"/>
      <c r="G100" s="293"/>
      <c r="H100" s="343">
        <v>40</v>
      </c>
      <c r="I100" s="643"/>
      <c r="J100" s="52"/>
      <c r="K100" s="490"/>
      <c r="L100" s="516"/>
      <c r="M100" s="472"/>
      <c r="N100" s="650"/>
      <c r="O100" s="578"/>
      <c r="P100" s="472"/>
      <c r="Q100" s="582"/>
      <c r="R100" s="573"/>
      <c r="S100" s="569"/>
    </row>
    <row r="101" spans="2:19" ht="15" customHeight="1" hidden="1" outlineLevel="1">
      <c r="B101" s="622"/>
      <c r="C101" s="421" t="s">
        <v>150</v>
      </c>
      <c r="D101" s="323"/>
      <c r="E101" s="372">
        <v>20</v>
      </c>
      <c r="F101" s="132"/>
      <c r="G101" s="300"/>
      <c r="H101" s="370">
        <v>20</v>
      </c>
      <c r="I101" s="652"/>
      <c r="J101" s="132"/>
      <c r="K101" s="514"/>
      <c r="L101" s="517"/>
      <c r="M101" s="518"/>
      <c r="N101" s="660"/>
      <c r="O101" s="579"/>
      <c r="P101" s="518"/>
      <c r="Q101" s="583"/>
      <c r="R101" s="574"/>
      <c r="S101" s="569"/>
    </row>
    <row r="102" spans="2:19" ht="16.5" collapsed="1" thickBot="1">
      <c r="B102" s="133" t="s">
        <v>30</v>
      </c>
      <c r="C102" s="134"/>
      <c r="D102" s="135"/>
      <c r="E102" s="134"/>
      <c r="F102" s="134"/>
      <c r="G102" s="134"/>
      <c r="H102" s="136"/>
      <c r="I102" s="136"/>
      <c r="J102" s="134"/>
      <c r="K102" s="135"/>
      <c r="L102" s="137"/>
      <c r="M102" s="138"/>
      <c r="N102" s="134"/>
      <c r="O102" s="138"/>
      <c r="P102" s="138"/>
      <c r="Q102" s="134"/>
      <c r="R102" s="251">
        <v>0.225</v>
      </c>
      <c r="S102" s="569"/>
    </row>
    <row r="103" spans="2:19" ht="15.75" thickBot="1">
      <c r="B103" s="139"/>
      <c r="C103" s="221" t="s">
        <v>31</v>
      </c>
      <c r="D103" s="141"/>
      <c r="E103" s="140"/>
      <c r="F103" s="140"/>
      <c r="G103" s="140"/>
      <c r="H103" s="142"/>
      <c r="I103" s="142"/>
      <c r="J103" s="140"/>
      <c r="K103" s="143"/>
      <c r="L103" s="144"/>
      <c r="M103" s="145"/>
      <c r="N103" s="146"/>
      <c r="O103" s="661">
        <f>SUM(L104:L126)</f>
        <v>800</v>
      </c>
      <c r="P103" s="661">
        <f>SUM(M104:M126)</f>
        <v>800</v>
      </c>
      <c r="Q103" s="631">
        <f>O103/P103</f>
        <v>1</v>
      </c>
      <c r="R103" s="590"/>
      <c r="S103" s="569"/>
    </row>
    <row r="104" spans="2:19" ht="15.75" customHeight="1" collapsed="1">
      <c r="B104" s="530" t="s">
        <v>86</v>
      </c>
      <c r="C104" s="236" t="s">
        <v>32</v>
      </c>
      <c r="D104" s="329"/>
      <c r="E104" s="272">
        <v>100</v>
      </c>
      <c r="F104" s="117"/>
      <c r="G104" s="288">
        <f>M104/$P$103*$R$102</f>
        <v>0.05625</v>
      </c>
      <c r="H104" s="287">
        <f>SUM(H105:H108)</f>
        <v>100</v>
      </c>
      <c r="I104" s="353">
        <v>50</v>
      </c>
      <c r="J104" s="117">
        <v>100</v>
      </c>
      <c r="K104" s="547">
        <v>2</v>
      </c>
      <c r="L104" s="483">
        <f>H104*K104</f>
        <v>200</v>
      </c>
      <c r="M104" s="471">
        <f>J104*K104</f>
        <v>200</v>
      </c>
      <c r="N104" s="476">
        <f>SUM(L104/M104)</f>
        <v>1</v>
      </c>
      <c r="O104" s="662"/>
      <c r="P104" s="662"/>
      <c r="Q104" s="632"/>
      <c r="R104" s="591"/>
      <c r="S104" s="569"/>
    </row>
    <row r="105" spans="2:19" ht="15" customHeight="1" hidden="1" outlineLevel="1">
      <c r="B105" s="468"/>
      <c r="C105" s="232" t="s">
        <v>151</v>
      </c>
      <c r="D105" s="320"/>
      <c r="E105" s="332">
        <v>20</v>
      </c>
      <c r="F105" s="52"/>
      <c r="G105" s="302"/>
      <c r="H105" s="320">
        <v>20</v>
      </c>
      <c r="I105" s="665"/>
      <c r="J105" s="52"/>
      <c r="K105" s="490"/>
      <c r="L105" s="516"/>
      <c r="M105" s="472"/>
      <c r="N105" s="500"/>
      <c r="O105" s="662"/>
      <c r="P105" s="662"/>
      <c r="Q105" s="632"/>
      <c r="R105" s="591"/>
      <c r="S105" s="569"/>
    </row>
    <row r="106" spans="2:19" ht="15" customHeight="1" hidden="1" outlineLevel="1">
      <c r="B106" s="468"/>
      <c r="C106" s="232" t="s">
        <v>152</v>
      </c>
      <c r="D106" s="320"/>
      <c r="E106" s="332">
        <v>30</v>
      </c>
      <c r="F106" s="52"/>
      <c r="G106" s="302"/>
      <c r="H106" s="320">
        <v>30</v>
      </c>
      <c r="I106" s="656"/>
      <c r="J106" s="52"/>
      <c r="K106" s="490"/>
      <c r="L106" s="516"/>
      <c r="M106" s="472"/>
      <c r="N106" s="500"/>
      <c r="O106" s="662"/>
      <c r="P106" s="662"/>
      <c r="Q106" s="632"/>
      <c r="R106" s="591"/>
      <c r="S106" s="569"/>
    </row>
    <row r="107" spans="2:19" ht="15" customHeight="1" hidden="1" outlineLevel="1">
      <c r="B107" s="468"/>
      <c r="C107" s="232" t="s">
        <v>153</v>
      </c>
      <c r="D107" s="320"/>
      <c r="E107" s="332">
        <v>30</v>
      </c>
      <c r="F107" s="52"/>
      <c r="G107" s="302"/>
      <c r="H107" s="320">
        <v>30</v>
      </c>
      <c r="I107" s="656"/>
      <c r="J107" s="52"/>
      <c r="K107" s="490"/>
      <c r="L107" s="516"/>
      <c r="M107" s="472"/>
      <c r="N107" s="500"/>
      <c r="O107" s="662"/>
      <c r="P107" s="662"/>
      <c r="Q107" s="632"/>
      <c r="R107" s="591"/>
      <c r="S107" s="569"/>
    </row>
    <row r="108" spans="2:19" ht="15" customHeight="1" hidden="1" outlineLevel="1">
      <c r="B108" s="492"/>
      <c r="C108" s="233" t="s">
        <v>177</v>
      </c>
      <c r="D108" s="321"/>
      <c r="E108" s="333">
        <v>20</v>
      </c>
      <c r="F108" s="54"/>
      <c r="G108" s="303"/>
      <c r="H108" s="321">
        <v>20</v>
      </c>
      <c r="I108" s="657"/>
      <c r="J108" s="54"/>
      <c r="K108" s="491"/>
      <c r="L108" s="529"/>
      <c r="M108" s="473"/>
      <c r="N108" s="501"/>
      <c r="O108" s="662"/>
      <c r="P108" s="662"/>
      <c r="Q108" s="632"/>
      <c r="R108" s="591"/>
      <c r="S108" s="569"/>
    </row>
    <row r="109" spans="2:19" ht="15" customHeight="1" collapsed="1">
      <c r="B109" s="499" t="s">
        <v>87</v>
      </c>
      <c r="C109" s="254" t="s">
        <v>71</v>
      </c>
      <c r="D109" s="330"/>
      <c r="E109" s="271">
        <v>100</v>
      </c>
      <c r="F109" s="50"/>
      <c r="G109" s="304">
        <f>M109/$P$103*$R$102</f>
        <v>0.05625</v>
      </c>
      <c r="H109" s="278">
        <f>SUM(H110:H115)</f>
        <v>100</v>
      </c>
      <c r="I109" s="352">
        <v>40</v>
      </c>
      <c r="J109" s="50">
        <v>100</v>
      </c>
      <c r="K109" s="147">
        <v>2</v>
      </c>
      <c r="L109" s="148">
        <f>H109*K109</f>
        <v>200</v>
      </c>
      <c r="M109" s="149">
        <f>J109*K109</f>
        <v>200</v>
      </c>
      <c r="N109" s="150">
        <f>SUM(L109/M109)</f>
        <v>1</v>
      </c>
      <c r="O109" s="662"/>
      <c r="P109" s="662"/>
      <c r="Q109" s="632"/>
      <c r="R109" s="591"/>
      <c r="S109" s="569"/>
    </row>
    <row r="110" spans="2:19" ht="15" customHeight="1" hidden="1" outlineLevel="1">
      <c r="B110" s="468"/>
      <c r="C110" s="232" t="s">
        <v>154</v>
      </c>
      <c r="D110" s="320"/>
      <c r="E110" s="332">
        <v>30</v>
      </c>
      <c r="F110" s="52"/>
      <c r="G110" s="302"/>
      <c r="H110" s="320">
        <v>30</v>
      </c>
      <c r="I110" s="653"/>
      <c r="J110" s="52"/>
      <c r="K110" s="151"/>
      <c r="L110" s="152"/>
      <c r="M110" s="153"/>
      <c r="N110" s="154"/>
      <c r="O110" s="662"/>
      <c r="P110" s="662"/>
      <c r="Q110" s="632"/>
      <c r="R110" s="591"/>
      <c r="S110" s="569"/>
    </row>
    <row r="111" spans="2:19" ht="15" customHeight="1" hidden="1" outlineLevel="1">
      <c r="B111" s="468"/>
      <c r="C111" s="232" t="s">
        <v>155</v>
      </c>
      <c r="D111" s="320"/>
      <c r="E111" s="332">
        <v>15</v>
      </c>
      <c r="F111" s="52"/>
      <c r="G111" s="302"/>
      <c r="H111" s="320">
        <v>15</v>
      </c>
      <c r="I111" s="654"/>
      <c r="J111" s="52"/>
      <c r="K111" s="151"/>
      <c r="L111" s="152"/>
      <c r="M111" s="153"/>
      <c r="N111" s="154"/>
      <c r="O111" s="662"/>
      <c r="P111" s="662"/>
      <c r="Q111" s="632"/>
      <c r="R111" s="591"/>
      <c r="S111" s="569"/>
    </row>
    <row r="112" spans="2:19" ht="15" customHeight="1" hidden="1" outlineLevel="1">
      <c r="B112" s="468"/>
      <c r="C112" s="232" t="s">
        <v>156</v>
      </c>
      <c r="D112" s="320"/>
      <c r="E112" s="332">
        <v>15</v>
      </c>
      <c r="F112" s="52"/>
      <c r="G112" s="302"/>
      <c r="H112" s="320">
        <v>15</v>
      </c>
      <c r="I112" s="654"/>
      <c r="J112" s="52"/>
      <c r="K112" s="151"/>
      <c r="L112" s="152"/>
      <c r="M112" s="153"/>
      <c r="N112" s="154"/>
      <c r="O112" s="662"/>
      <c r="P112" s="662"/>
      <c r="Q112" s="632"/>
      <c r="R112" s="591"/>
      <c r="S112" s="569"/>
    </row>
    <row r="113" spans="2:19" ht="15" customHeight="1" hidden="1" outlineLevel="1">
      <c r="B113" s="468"/>
      <c r="C113" s="232" t="s">
        <v>157</v>
      </c>
      <c r="D113" s="320"/>
      <c r="E113" s="332">
        <v>10</v>
      </c>
      <c r="F113" s="52"/>
      <c r="G113" s="302"/>
      <c r="H113" s="320">
        <v>10</v>
      </c>
      <c r="I113" s="654"/>
      <c r="J113" s="52"/>
      <c r="K113" s="151"/>
      <c r="L113" s="152"/>
      <c r="M113" s="153"/>
      <c r="N113" s="154"/>
      <c r="O113" s="662"/>
      <c r="P113" s="662"/>
      <c r="Q113" s="632"/>
      <c r="R113" s="591"/>
      <c r="S113" s="569"/>
    </row>
    <row r="114" spans="2:19" ht="15" customHeight="1" hidden="1" outlineLevel="1">
      <c r="B114" s="468"/>
      <c r="C114" s="232" t="s">
        <v>158</v>
      </c>
      <c r="D114" s="320"/>
      <c r="E114" s="332">
        <v>15</v>
      </c>
      <c r="F114" s="52"/>
      <c r="G114" s="302"/>
      <c r="H114" s="320">
        <v>15</v>
      </c>
      <c r="I114" s="654"/>
      <c r="J114" s="52"/>
      <c r="K114" s="151"/>
      <c r="L114" s="152"/>
      <c r="M114" s="153"/>
      <c r="N114" s="154"/>
      <c r="O114" s="662"/>
      <c r="P114" s="662"/>
      <c r="Q114" s="632"/>
      <c r="R114" s="591"/>
      <c r="S114" s="569"/>
    </row>
    <row r="115" spans="2:19" ht="15" customHeight="1" hidden="1" outlineLevel="1">
      <c r="B115" s="492"/>
      <c r="C115" s="233" t="s">
        <v>208</v>
      </c>
      <c r="D115" s="321"/>
      <c r="E115" s="333">
        <v>15</v>
      </c>
      <c r="F115" s="54"/>
      <c r="G115" s="303"/>
      <c r="H115" s="321">
        <v>15</v>
      </c>
      <c r="I115" s="655"/>
      <c r="J115" s="54"/>
      <c r="K115" s="155"/>
      <c r="L115" s="156"/>
      <c r="M115" s="157"/>
      <c r="N115" s="158"/>
      <c r="O115" s="662"/>
      <c r="P115" s="662"/>
      <c r="Q115" s="632"/>
      <c r="R115" s="591"/>
      <c r="S115" s="569"/>
    </row>
    <row r="116" spans="2:19" ht="15.75" customHeight="1" collapsed="1">
      <c r="B116" s="499" t="s">
        <v>88</v>
      </c>
      <c r="C116" s="231" t="s">
        <v>187</v>
      </c>
      <c r="D116" s="330"/>
      <c r="E116" s="271">
        <v>100</v>
      </c>
      <c r="F116" s="50"/>
      <c r="G116" s="304">
        <f>M116/$P$103*$R$102</f>
        <v>0.05625</v>
      </c>
      <c r="H116" s="322">
        <f>SUM(H117:H125)</f>
        <v>100</v>
      </c>
      <c r="I116" s="359">
        <v>10</v>
      </c>
      <c r="J116" s="50">
        <v>100</v>
      </c>
      <c r="K116" s="147">
        <v>2</v>
      </c>
      <c r="L116" s="148">
        <f>H116*K116</f>
        <v>200</v>
      </c>
      <c r="M116" s="149">
        <f>J116*K116</f>
        <v>200</v>
      </c>
      <c r="N116" s="325">
        <f>SUM(L116/M116)</f>
        <v>1</v>
      </c>
      <c r="O116" s="662"/>
      <c r="P116" s="662"/>
      <c r="Q116" s="632"/>
      <c r="R116" s="591"/>
      <c r="S116" s="569"/>
    </row>
    <row r="117" spans="2:19" ht="15" customHeight="1" hidden="1" outlineLevel="1">
      <c r="B117" s="504"/>
      <c r="C117" s="232" t="s">
        <v>159</v>
      </c>
      <c r="D117" s="320"/>
      <c r="E117" s="332">
        <v>15</v>
      </c>
      <c r="F117" s="52"/>
      <c r="G117" s="305"/>
      <c r="H117" s="320">
        <v>15</v>
      </c>
      <c r="I117" s="666"/>
      <c r="J117" s="389"/>
      <c r="K117" s="151"/>
      <c r="L117" s="152"/>
      <c r="M117" s="153"/>
      <c r="N117" s="154"/>
      <c r="O117" s="662"/>
      <c r="P117" s="662"/>
      <c r="Q117" s="632"/>
      <c r="R117" s="591"/>
      <c r="S117" s="569"/>
    </row>
    <row r="118" spans="2:19" ht="15" customHeight="1" hidden="1" outlineLevel="1">
      <c r="B118" s="504"/>
      <c r="C118" s="232" t="s">
        <v>209</v>
      </c>
      <c r="D118" s="320"/>
      <c r="E118" s="332">
        <v>15</v>
      </c>
      <c r="F118" s="52"/>
      <c r="G118" s="305"/>
      <c r="H118" s="320">
        <v>15</v>
      </c>
      <c r="I118" s="667"/>
      <c r="J118" s="389"/>
      <c r="K118" s="151"/>
      <c r="L118" s="152"/>
      <c r="M118" s="153"/>
      <c r="N118" s="154"/>
      <c r="O118" s="662"/>
      <c r="P118" s="662"/>
      <c r="Q118" s="632"/>
      <c r="R118" s="591"/>
      <c r="S118" s="569"/>
    </row>
    <row r="119" spans="2:19" ht="15" customHeight="1" hidden="1" outlineLevel="1">
      <c r="B119" s="504"/>
      <c r="C119" s="232" t="s">
        <v>210</v>
      </c>
      <c r="D119" s="320"/>
      <c r="E119" s="332">
        <v>9</v>
      </c>
      <c r="F119" s="52"/>
      <c r="G119" s="305"/>
      <c r="H119" s="320">
        <v>9</v>
      </c>
      <c r="I119" s="667"/>
      <c r="J119" s="389"/>
      <c r="K119" s="151"/>
      <c r="L119" s="152"/>
      <c r="M119" s="153"/>
      <c r="N119" s="154"/>
      <c r="O119" s="662"/>
      <c r="P119" s="662"/>
      <c r="Q119" s="632"/>
      <c r="R119" s="591"/>
      <c r="S119" s="569"/>
    </row>
    <row r="120" spans="2:19" ht="15" customHeight="1" hidden="1" outlineLevel="1">
      <c r="B120" s="504"/>
      <c r="C120" s="232" t="s">
        <v>211</v>
      </c>
      <c r="D120" s="320"/>
      <c r="E120" s="332">
        <v>9</v>
      </c>
      <c r="F120" s="52"/>
      <c r="G120" s="305"/>
      <c r="H120" s="320">
        <v>9</v>
      </c>
      <c r="I120" s="667"/>
      <c r="J120" s="389"/>
      <c r="K120" s="151"/>
      <c r="L120" s="152"/>
      <c r="M120" s="153"/>
      <c r="N120" s="154"/>
      <c r="O120" s="662"/>
      <c r="P120" s="662"/>
      <c r="Q120" s="632"/>
      <c r="R120" s="591"/>
      <c r="S120" s="569"/>
    </row>
    <row r="121" spans="2:19" ht="15" customHeight="1" hidden="1" outlineLevel="1">
      <c r="B121" s="504"/>
      <c r="C121" s="232" t="s">
        <v>212</v>
      </c>
      <c r="D121" s="320"/>
      <c r="E121" s="332">
        <v>9</v>
      </c>
      <c r="F121" s="52"/>
      <c r="G121" s="305"/>
      <c r="H121" s="320">
        <v>9</v>
      </c>
      <c r="I121" s="667"/>
      <c r="J121" s="389"/>
      <c r="K121" s="151"/>
      <c r="L121" s="152"/>
      <c r="M121" s="153"/>
      <c r="N121" s="154"/>
      <c r="O121" s="662"/>
      <c r="P121" s="662"/>
      <c r="Q121" s="632"/>
      <c r="R121" s="591"/>
      <c r="S121" s="569"/>
    </row>
    <row r="122" spans="2:19" ht="15" customHeight="1" hidden="1" outlineLevel="1">
      <c r="B122" s="504"/>
      <c r="C122" s="232" t="s">
        <v>213</v>
      </c>
      <c r="D122" s="320"/>
      <c r="E122" s="332">
        <v>9</v>
      </c>
      <c r="F122" s="52"/>
      <c r="G122" s="305"/>
      <c r="H122" s="320">
        <v>9</v>
      </c>
      <c r="I122" s="667"/>
      <c r="J122" s="389"/>
      <c r="K122" s="151"/>
      <c r="L122" s="152"/>
      <c r="M122" s="153"/>
      <c r="N122" s="154"/>
      <c r="O122" s="662"/>
      <c r="P122" s="662"/>
      <c r="Q122" s="632"/>
      <c r="R122" s="591"/>
      <c r="S122" s="569"/>
    </row>
    <row r="123" spans="2:19" ht="15" customHeight="1" hidden="1" outlineLevel="1">
      <c r="B123" s="504"/>
      <c r="C123" s="232" t="s">
        <v>214</v>
      </c>
      <c r="D123" s="320"/>
      <c r="E123" s="332">
        <v>9</v>
      </c>
      <c r="F123" s="52"/>
      <c r="G123" s="305"/>
      <c r="H123" s="320">
        <v>9</v>
      </c>
      <c r="I123" s="667"/>
      <c r="J123" s="389"/>
      <c r="K123" s="151"/>
      <c r="L123" s="152"/>
      <c r="M123" s="153"/>
      <c r="N123" s="154"/>
      <c r="O123" s="662"/>
      <c r="P123" s="662"/>
      <c r="Q123" s="632"/>
      <c r="R123" s="591"/>
      <c r="S123" s="569"/>
    </row>
    <row r="124" spans="2:19" ht="15" customHeight="1" hidden="1" outlineLevel="1">
      <c r="B124" s="510"/>
      <c r="C124" s="367" t="s">
        <v>215</v>
      </c>
      <c r="D124" s="379"/>
      <c r="E124" s="380">
        <v>10</v>
      </c>
      <c r="F124" s="381"/>
      <c r="G124" s="382"/>
      <c r="H124" s="379">
        <v>10</v>
      </c>
      <c r="I124" s="668"/>
      <c r="J124" s="415"/>
      <c r="K124" s="383"/>
      <c r="L124" s="384"/>
      <c r="M124" s="385"/>
      <c r="N124" s="386"/>
      <c r="O124" s="662"/>
      <c r="P124" s="662"/>
      <c r="Q124" s="632"/>
      <c r="R124" s="591"/>
      <c r="S124" s="569"/>
    </row>
    <row r="125" spans="2:19" ht="15" customHeight="1" hidden="1" outlineLevel="1">
      <c r="B125" s="511"/>
      <c r="C125" s="232" t="s">
        <v>216</v>
      </c>
      <c r="D125" s="321"/>
      <c r="E125" s="333">
        <v>15</v>
      </c>
      <c r="F125" s="54"/>
      <c r="G125" s="306"/>
      <c r="H125" s="321">
        <v>15</v>
      </c>
      <c r="I125" s="669"/>
      <c r="J125" s="399"/>
      <c r="K125" s="155"/>
      <c r="L125" s="156"/>
      <c r="M125" s="157"/>
      <c r="N125" s="158"/>
      <c r="O125" s="662"/>
      <c r="P125" s="662"/>
      <c r="Q125" s="632"/>
      <c r="R125" s="591"/>
      <c r="S125" s="569"/>
    </row>
    <row r="126" spans="2:19" ht="15" customHeight="1" thickBot="1">
      <c r="B126" s="228" t="s">
        <v>191</v>
      </c>
      <c r="C126" s="231" t="s">
        <v>192</v>
      </c>
      <c r="D126" s="339"/>
      <c r="E126" s="281"/>
      <c r="F126" s="308"/>
      <c r="G126" s="307">
        <f>M126/$P$103*$R$102</f>
        <v>0.05625</v>
      </c>
      <c r="H126" s="301">
        <v>100</v>
      </c>
      <c r="I126" s="357">
        <v>10</v>
      </c>
      <c r="J126" s="50">
        <v>100</v>
      </c>
      <c r="K126" s="147">
        <v>2</v>
      </c>
      <c r="L126" s="148">
        <f>H126*K126</f>
        <v>200</v>
      </c>
      <c r="M126" s="149">
        <f>J126*K126</f>
        <v>200</v>
      </c>
      <c r="N126" s="150">
        <f>SUM(L126/M126)</f>
        <v>1</v>
      </c>
      <c r="O126" s="663"/>
      <c r="P126" s="663"/>
      <c r="Q126" s="633"/>
      <c r="R126" s="592"/>
      <c r="S126" s="569"/>
    </row>
    <row r="127" spans="2:19" ht="16.5" thickBot="1">
      <c r="B127" s="264" t="s">
        <v>33</v>
      </c>
      <c r="C127" s="159"/>
      <c r="D127" s="160"/>
      <c r="E127" s="159"/>
      <c r="F127" s="159"/>
      <c r="G127" s="159"/>
      <c r="H127" s="161"/>
      <c r="I127" s="161"/>
      <c r="J127" s="159"/>
      <c r="K127" s="160"/>
      <c r="L127" s="162"/>
      <c r="M127" s="163"/>
      <c r="N127" s="159"/>
      <c r="O127" s="163"/>
      <c r="P127" s="163"/>
      <c r="Q127" s="159"/>
      <c r="R127" s="253">
        <v>0.1</v>
      </c>
      <c r="S127" s="569"/>
    </row>
    <row r="128" spans="2:19" ht="15.75" thickBot="1">
      <c r="B128" s="164"/>
      <c r="C128" s="222" t="s">
        <v>34</v>
      </c>
      <c r="D128" s="166"/>
      <c r="E128" s="165"/>
      <c r="F128" s="165"/>
      <c r="G128" s="167"/>
      <c r="H128" s="168"/>
      <c r="I128" s="168"/>
      <c r="J128" s="165"/>
      <c r="K128" s="169"/>
      <c r="L128" s="170"/>
      <c r="M128" s="171"/>
      <c r="N128" s="172"/>
      <c r="O128" s="577">
        <f>SUM(L129:L165)</f>
        <v>2100</v>
      </c>
      <c r="P128" s="580">
        <f>SUM(M129:M165)</f>
        <v>2100</v>
      </c>
      <c r="Q128" s="531">
        <f>O128/P128</f>
        <v>1</v>
      </c>
      <c r="R128" s="575"/>
      <c r="S128" s="569"/>
    </row>
    <row r="129" spans="2:19" ht="15.75" customHeight="1" collapsed="1">
      <c r="B129" s="467" t="s">
        <v>89</v>
      </c>
      <c r="C129" s="236" t="s">
        <v>75</v>
      </c>
      <c r="D129" s="329"/>
      <c r="E129" s="272">
        <v>100</v>
      </c>
      <c r="F129" s="117"/>
      <c r="G129" s="292">
        <f>M129/$P$128*$R$127</f>
        <v>0.014285714285714285</v>
      </c>
      <c r="H129" s="287">
        <f>SUM(H130:H132)</f>
        <v>100</v>
      </c>
      <c r="I129" s="353">
        <v>10</v>
      </c>
      <c r="J129" s="117">
        <v>100</v>
      </c>
      <c r="K129" s="547">
        <v>3</v>
      </c>
      <c r="L129" s="483">
        <f>H129*K129</f>
        <v>300</v>
      </c>
      <c r="M129" s="471">
        <f>J129*K129</f>
        <v>300</v>
      </c>
      <c r="N129" s="476">
        <f>SUM(L129/M129)</f>
        <v>1</v>
      </c>
      <c r="O129" s="578"/>
      <c r="P129" s="472"/>
      <c r="Q129" s="490"/>
      <c r="R129" s="575"/>
      <c r="S129" s="569"/>
    </row>
    <row r="130" spans="2:19" ht="15" customHeight="1" hidden="1" outlineLevel="1">
      <c r="B130" s="468"/>
      <c r="C130" s="232" t="s">
        <v>160</v>
      </c>
      <c r="D130" s="320"/>
      <c r="E130" s="332">
        <v>35</v>
      </c>
      <c r="F130" s="52"/>
      <c r="G130" s="309"/>
      <c r="H130" s="320">
        <v>35</v>
      </c>
      <c r="I130" s="642"/>
      <c r="J130" s="52"/>
      <c r="K130" s="490"/>
      <c r="L130" s="516"/>
      <c r="M130" s="472"/>
      <c r="N130" s="500"/>
      <c r="O130" s="578"/>
      <c r="P130" s="472"/>
      <c r="Q130" s="490"/>
      <c r="R130" s="575"/>
      <c r="S130" s="569"/>
    </row>
    <row r="131" spans="2:19" ht="15" customHeight="1" hidden="1" outlineLevel="1">
      <c r="B131" s="468"/>
      <c r="C131" s="232" t="s">
        <v>161</v>
      </c>
      <c r="D131" s="320"/>
      <c r="E131" s="332">
        <v>35</v>
      </c>
      <c r="F131" s="52"/>
      <c r="G131" s="309"/>
      <c r="H131" s="320">
        <v>35</v>
      </c>
      <c r="I131" s="643"/>
      <c r="J131" s="52"/>
      <c r="K131" s="490"/>
      <c r="L131" s="516"/>
      <c r="M131" s="472"/>
      <c r="N131" s="500"/>
      <c r="O131" s="578"/>
      <c r="P131" s="472"/>
      <c r="Q131" s="490"/>
      <c r="R131" s="575"/>
      <c r="S131" s="569"/>
    </row>
    <row r="132" spans="2:19" ht="15" customHeight="1" hidden="1" outlineLevel="1">
      <c r="B132" s="492"/>
      <c r="C132" s="233" t="s">
        <v>162</v>
      </c>
      <c r="D132" s="321"/>
      <c r="E132" s="333">
        <v>30</v>
      </c>
      <c r="F132" s="54"/>
      <c r="G132" s="310"/>
      <c r="H132" s="321">
        <v>30</v>
      </c>
      <c r="I132" s="644"/>
      <c r="J132" s="54"/>
      <c r="K132" s="491"/>
      <c r="L132" s="529"/>
      <c r="M132" s="473"/>
      <c r="N132" s="501"/>
      <c r="O132" s="578"/>
      <c r="P132" s="472"/>
      <c r="Q132" s="490"/>
      <c r="R132" s="575"/>
      <c r="S132" s="569"/>
    </row>
    <row r="133" spans="2:19" ht="15" customHeight="1" collapsed="1">
      <c r="B133" s="499" t="s">
        <v>90</v>
      </c>
      <c r="C133" s="231" t="s">
        <v>35</v>
      </c>
      <c r="D133" s="330"/>
      <c r="E133" s="271">
        <v>100</v>
      </c>
      <c r="F133" s="50"/>
      <c r="G133" s="282">
        <f>M133/$P$128*$R$127</f>
        <v>0.014285714285714285</v>
      </c>
      <c r="H133" s="278">
        <f>SUM(H134:H138)</f>
        <v>100</v>
      </c>
      <c r="I133" s="352">
        <v>5</v>
      </c>
      <c r="J133" s="50">
        <v>100</v>
      </c>
      <c r="K133" s="489">
        <v>3</v>
      </c>
      <c r="L133" s="515">
        <f>H133*K133</f>
        <v>300</v>
      </c>
      <c r="M133" s="503">
        <f>J133*K133</f>
        <v>300</v>
      </c>
      <c r="N133" s="502">
        <f>SUM(L133/M133)</f>
        <v>1</v>
      </c>
      <c r="O133" s="578"/>
      <c r="P133" s="472"/>
      <c r="Q133" s="490"/>
      <c r="R133" s="575"/>
      <c r="S133" s="569"/>
    </row>
    <row r="134" spans="2:19" ht="15" customHeight="1" hidden="1" outlineLevel="1">
      <c r="B134" s="468"/>
      <c r="C134" s="232" t="s">
        <v>167</v>
      </c>
      <c r="D134" s="320"/>
      <c r="E134" s="332">
        <v>30</v>
      </c>
      <c r="F134" s="52"/>
      <c r="G134" s="311"/>
      <c r="H134" s="343">
        <v>30</v>
      </c>
      <c r="I134" s="670"/>
      <c r="J134" s="52"/>
      <c r="K134" s="490"/>
      <c r="L134" s="516"/>
      <c r="M134" s="472"/>
      <c r="N134" s="500"/>
      <c r="O134" s="578"/>
      <c r="P134" s="472"/>
      <c r="Q134" s="490"/>
      <c r="R134" s="575"/>
      <c r="S134" s="569"/>
    </row>
    <row r="135" spans="2:19" ht="15" customHeight="1" hidden="1" outlineLevel="1">
      <c r="B135" s="468"/>
      <c r="C135" s="232" t="s">
        <v>166</v>
      </c>
      <c r="D135" s="320"/>
      <c r="E135" s="332">
        <v>20</v>
      </c>
      <c r="F135" s="52"/>
      <c r="G135" s="311"/>
      <c r="H135" s="320">
        <v>20</v>
      </c>
      <c r="I135" s="671"/>
      <c r="J135" s="52"/>
      <c r="K135" s="490"/>
      <c r="L135" s="516"/>
      <c r="M135" s="472"/>
      <c r="N135" s="500"/>
      <c r="O135" s="578"/>
      <c r="P135" s="472"/>
      <c r="Q135" s="490"/>
      <c r="R135" s="575"/>
      <c r="S135" s="569"/>
    </row>
    <row r="136" spans="2:19" ht="15" customHeight="1" hidden="1" outlineLevel="1">
      <c r="B136" s="468"/>
      <c r="C136" s="232" t="s">
        <v>165</v>
      </c>
      <c r="D136" s="320"/>
      <c r="E136" s="332">
        <v>20</v>
      </c>
      <c r="F136" s="52"/>
      <c r="G136" s="311"/>
      <c r="H136" s="320">
        <v>20</v>
      </c>
      <c r="I136" s="671"/>
      <c r="J136" s="52"/>
      <c r="K136" s="490"/>
      <c r="L136" s="516"/>
      <c r="M136" s="472"/>
      <c r="N136" s="500"/>
      <c r="O136" s="578"/>
      <c r="P136" s="472"/>
      <c r="Q136" s="490"/>
      <c r="R136" s="575"/>
      <c r="S136" s="569"/>
    </row>
    <row r="137" spans="2:19" ht="15" customHeight="1" hidden="1" outlineLevel="1">
      <c r="B137" s="468"/>
      <c r="C137" s="232" t="s">
        <v>164</v>
      </c>
      <c r="D137" s="320"/>
      <c r="E137" s="332">
        <v>20</v>
      </c>
      <c r="F137" s="52"/>
      <c r="G137" s="311"/>
      <c r="H137" s="320">
        <v>20</v>
      </c>
      <c r="I137" s="671"/>
      <c r="J137" s="52"/>
      <c r="K137" s="490"/>
      <c r="L137" s="516"/>
      <c r="M137" s="472"/>
      <c r="N137" s="500"/>
      <c r="O137" s="578"/>
      <c r="P137" s="472"/>
      <c r="Q137" s="490"/>
      <c r="R137" s="575"/>
      <c r="S137" s="569"/>
    </row>
    <row r="138" spans="2:19" ht="15" customHeight="1" hidden="1" outlineLevel="1">
      <c r="B138" s="492"/>
      <c r="C138" s="233" t="s">
        <v>163</v>
      </c>
      <c r="D138" s="320"/>
      <c r="E138" s="332">
        <v>10</v>
      </c>
      <c r="F138" s="52"/>
      <c r="G138" s="312"/>
      <c r="H138" s="321">
        <v>10</v>
      </c>
      <c r="I138" s="672"/>
      <c r="J138" s="52"/>
      <c r="K138" s="491"/>
      <c r="L138" s="529"/>
      <c r="M138" s="473"/>
      <c r="N138" s="501"/>
      <c r="O138" s="578"/>
      <c r="P138" s="472"/>
      <c r="Q138" s="490"/>
      <c r="R138" s="575"/>
      <c r="S138" s="569"/>
    </row>
    <row r="139" spans="2:19" ht="15" customHeight="1" collapsed="1">
      <c r="B139" s="604" t="s">
        <v>91</v>
      </c>
      <c r="C139" s="254" t="s">
        <v>194</v>
      </c>
      <c r="D139" s="330"/>
      <c r="E139" s="271">
        <v>100</v>
      </c>
      <c r="F139" s="47"/>
      <c r="G139" s="392">
        <f>M139/$P$128*$R$127</f>
        <v>0.014285714285714285</v>
      </c>
      <c r="H139" s="49">
        <f>SUM(H140:H149)</f>
        <v>100</v>
      </c>
      <c r="I139" s="398">
        <v>10</v>
      </c>
      <c r="J139" s="50">
        <v>100</v>
      </c>
      <c r="K139" s="493">
        <v>3</v>
      </c>
      <c r="L139" s="496">
        <f>H139*K139</f>
        <v>300</v>
      </c>
      <c r="M139" s="477">
        <f>J139*K139</f>
        <v>300</v>
      </c>
      <c r="N139" s="480">
        <f>SUM(L139/M139)</f>
        <v>1</v>
      </c>
      <c r="O139" s="578"/>
      <c r="P139" s="472"/>
      <c r="Q139" s="490"/>
      <c r="R139" s="575"/>
      <c r="S139" s="569"/>
    </row>
    <row r="140" spans="2:19" ht="15" customHeight="1" hidden="1" outlineLevel="1">
      <c r="B140" s="605"/>
      <c r="C140" s="395" t="s">
        <v>217</v>
      </c>
      <c r="D140" s="388"/>
      <c r="E140" s="52">
        <v>10</v>
      </c>
      <c r="F140" s="394"/>
      <c r="G140" s="393"/>
      <c r="H140" s="320">
        <v>10</v>
      </c>
      <c r="I140" s="673"/>
      <c r="J140" s="389"/>
      <c r="K140" s="494"/>
      <c r="L140" s="497"/>
      <c r="M140" s="478"/>
      <c r="N140" s="481"/>
      <c r="O140" s="578"/>
      <c r="P140" s="472"/>
      <c r="Q140" s="490"/>
      <c r="R140" s="575"/>
      <c r="S140" s="569"/>
    </row>
    <row r="141" spans="2:19" ht="15" customHeight="1" hidden="1" outlineLevel="1">
      <c r="B141" s="605"/>
      <c r="C141" s="367" t="s">
        <v>218</v>
      </c>
      <c r="D141" s="320"/>
      <c r="E141" s="52">
        <v>15</v>
      </c>
      <c r="F141" s="51"/>
      <c r="G141" s="332"/>
      <c r="H141" s="320">
        <v>15</v>
      </c>
      <c r="I141" s="674"/>
      <c r="J141" s="52"/>
      <c r="K141" s="494"/>
      <c r="L141" s="497"/>
      <c r="M141" s="478"/>
      <c r="N141" s="481"/>
      <c r="O141" s="578"/>
      <c r="P141" s="472"/>
      <c r="Q141" s="490"/>
      <c r="R141" s="575"/>
      <c r="S141" s="569"/>
    </row>
    <row r="142" spans="2:19" ht="15" customHeight="1" hidden="1" outlineLevel="1">
      <c r="B142" s="605"/>
      <c r="C142" s="367" t="s">
        <v>219</v>
      </c>
      <c r="D142" s="320"/>
      <c r="E142" s="52">
        <v>15</v>
      </c>
      <c r="F142" s="51"/>
      <c r="G142" s="332"/>
      <c r="H142" s="320">
        <v>15</v>
      </c>
      <c r="I142" s="674"/>
      <c r="J142" s="52"/>
      <c r="K142" s="494"/>
      <c r="L142" s="497"/>
      <c r="M142" s="478"/>
      <c r="N142" s="481"/>
      <c r="O142" s="578"/>
      <c r="P142" s="472"/>
      <c r="Q142" s="490"/>
      <c r="R142" s="575"/>
      <c r="S142" s="569"/>
    </row>
    <row r="143" spans="2:19" ht="15" customHeight="1" hidden="1" outlineLevel="1">
      <c r="B143" s="605"/>
      <c r="C143" s="367" t="s">
        <v>220</v>
      </c>
      <c r="D143" s="320"/>
      <c r="E143" s="52">
        <v>10</v>
      </c>
      <c r="F143" s="51"/>
      <c r="G143" s="332"/>
      <c r="H143" s="320">
        <v>10</v>
      </c>
      <c r="I143" s="674"/>
      <c r="J143" s="52"/>
      <c r="K143" s="494"/>
      <c r="L143" s="497"/>
      <c r="M143" s="478"/>
      <c r="N143" s="481"/>
      <c r="O143" s="578"/>
      <c r="P143" s="472"/>
      <c r="Q143" s="490"/>
      <c r="R143" s="575"/>
      <c r="S143" s="569"/>
    </row>
    <row r="144" spans="2:19" ht="15" customHeight="1" hidden="1" outlineLevel="1">
      <c r="B144" s="605"/>
      <c r="C144" s="367" t="s">
        <v>221</v>
      </c>
      <c r="D144" s="320"/>
      <c r="E144" s="52">
        <v>5</v>
      </c>
      <c r="F144" s="51"/>
      <c r="G144" s="332"/>
      <c r="H144" s="320">
        <v>5</v>
      </c>
      <c r="I144" s="674"/>
      <c r="J144" s="52"/>
      <c r="K144" s="494"/>
      <c r="L144" s="497"/>
      <c r="M144" s="478"/>
      <c r="N144" s="481"/>
      <c r="O144" s="578"/>
      <c r="P144" s="472"/>
      <c r="Q144" s="490"/>
      <c r="R144" s="575"/>
      <c r="S144" s="569"/>
    </row>
    <row r="145" spans="2:19" ht="15" customHeight="1" hidden="1" outlineLevel="1">
      <c r="B145" s="605"/>
      <c r="C145" s="367" t="s">
        <v>222</v>
      </c>
      <c r="D145" s="320"/>
      <c r="E145" s="52">
        <v>10</v>
      </c>
      <c r="F145" s="51"/>
      <c r="G145" s="332"/>
      <c r="H145" s="320">
        <v>10</v>
      </c>
      <c r="I145" s="674"/>
      <c r="J145" s="52"/>
      <c r="K145" s="494"/>
      <c r="L145" s="497"/>
      <c r="M145" s="478"/>
      <c r="N145" s="481"/>
      <c r="O145" s="578"/>
      <c r="P145" s="472"/>
      <c r="Q145" s="490"/>
      <c r="R145" s="575"/>
      <c r="S145" s="569"/>
    </row>
    <row r="146" spans="2:19" ht="15" customHeight="1" hidden="1" outlineLevel="1">
      <c r="B146" s="605"/>
      <c r="C146" s="367" t="s">
        <v>223</v>
      </c>
      <c r="D146" s="320"/>
      <c r="E146" s="52">
        <v>10</v>
      </c>
      <c r="F146" s="51"/>
      <c r="G146" s="332"/>
      <c r="H146" s="320">
        <v>10</v>
      </c>
      <c r="I146" s="674"/>
      <c r="J146" s="52"/>
      <c r="K146" s="494"/>
      <c r="L146" s="497"/>
      <c r="M146" s="478"/>
      <c r="N146" s="481"/>
      <c r="O146" s="578"/>
      <c r="P146" s="472"/>
      <c r="Q146" s="490"/>
      <c r="R146" s="575"/>
      <c r="S146" s="569"/>
    </row>
    <row r="147" spans="2:19" ht="15" customHeight="1" hidden="1" outlineLevel="1">
      <c r="B147" s="605"/>
      <c r="C147" s="367" t="s">
        <v>224</v>
      </c>
      <c r="D147" s="320"/>
      <c r="E147" s="52">
        <v>10</v>
      </c>
      <c r="F147" s="51"/>
      <c r="G147" s="332"/>
      <c r="H147" s="320">
        <v>10</v>
      </c>
      <c r="I147" s="674"/>
      <c r="J147" s="52"/>
      <c r="K147" s="494"/>
      <c r="L147" s="497"/>
      <c r="M147" s="478"/>
      <c r="N147" s="481"/>
      <c r="O147" s="578"/>
      <c r="P147" s="472"/>
      <c r="Q147" s="490"/>
      <c r="R147" s="575"/>
      <c r="S147" s="569"/>
    </row>
    <row r="148" spans="2:19" ht="15" customHeight="1" hidden="1" outlineLevel="1">
      <c r="B148" s="605"/>
      <c r="C148" s="367" t="s">
        <v>225</v>
      </c>
      <c r="D148" s="320"/>
      <c r="E148" s="52">
        <v>5</v>
      </c>
      <c r="F148" s="51"/>
      <c r="G148" s="332"/>
      <c r="H148" s="320">
        <v>5</v>
      </c>
      <c r="I148" s="674"/>
      <c r="J148" s="52"/>
      <c r="K148" s="494"/>
      <c r="L148" s="497"/>
      <c r="M148" s="478"/>
      <c r="N148" s="481"/>
      <c r="O148" s="578"/>
      <c r="P148" s="472"/>
      <c r="Q148" s="490"/>
      <c r="R148" s="575"/>
      <c r="S148" s="569"/>
    </row>
    <row r="149" spans="2:19" ht="15" customHeight="1" hidden="1" outlineLevel="1">
      <c r="B149" s="606"/>
      <c r="C149" s="367" t="s">
        <v>226</v>
      </c>
      <c r="D149" s="321"/>
      <c r="E149" s="54">
        <v>10</v>
      </c>
      <c r="F149" s="53"/>
      <c r="G149" s="333"/>
      <c r="H149" s="321">
        <v>10</v>
      </c>
      <c r="I149" s="675"/>
      <c r="J149" s="54"/>
      <c r="K149" s="495"/>
      <c r="L149" s="498"/>
      <c r="M149" s="479"/>
      <c r="N149" s="482"/>
      <c r="O149" s="578"/>
      <c r="P149" s="472"/>
      <c r="Q149" s="490"/>
      <c r="R149" s="575"/>
      <c r="S149" s="569"/>
    </row>
    <row r="150" spans="2:19" ht="15" customHeight="1">
      <c r="B150" s="350" t="s">
        <v>92</v>
      </c>
      <c r="C150" s="378" t="s">
        <v>72</v>
      </c>
      <c r="D150" s="330"/>
      <c r="E150" s="271">
        <v>100</v>
      </c>
      <c r="F150" s="50"/>
      <c r="G150" s="282">
        <f>M150/$P$128*$R$127</f>
        <v>0.009523809523809525</v>
      </c>
      <c r="H150" s="278">
        <v>100</v>
      </c>
      <c r="I150" s="352">
        <v>10</v>
      </c>
      <c r="J150" s="50">
        <v>100</v>
      </c>
      <c r="K150" s="346">
        <v>2</v>
      </c>
      <c r="L150" s="269">
        <f>H150*K150</f>
        <v>200</v>
      </c>
      <c r="M150" s="268">
        <f>J150*K150</f>
        <v>200</v>
      </c>
      <c r="N150" s="345">
        <f>SUM(L150/M150)</f>
        <v>1</v>
      </c>
      <c r="O150" s="578"/>
      <c r="P150" s="472"/>
      <c r="Q150" s="490"/>
      <c r="R150" s="575"/>
      <c r="S150" s="569"/>
    </row>
    <row r="151" spans="2:19" ht="15.75" collapsed="1" thickBot="1">
      <c r="B151" s="499" t="s">
        <v>93</v>
      </c>
      <c r="C151" s="231" t="s">
        <v>73</v>
      </c>
      <c r="D151" s="330"/>
      <c r="E151" s="271">
        <v>100</v>
      </c>
      <c r="F151" s="50"/>
      <c r="G151" s="282">
        <f>M151/$P$128*$R$127</f>
        <v>0.009523809523809525</v>
      </c>
      <c r="H151" s="278">
        <f>SUM(H152:H155)</f>
        <v>100</v>
      </c>
      <c r="I151" s="354">
        <v>10</v>
      </c>
      <c r="J151" s="50">
        <v>100</v>
      </c>
      <c r="K151" s="489">
        <v>2</v>
      </c>
      <c r="L151" s="515">
        <f>H151*K151</f>
        <v>200</v>
      </c>
      <c r="M151" s="503">
        <f>J151*K151</f>
        <v>200</v>
      </c>
      <c r="N151" s="502">
        <f>SUM(L151/M151)</f>
        <v>1</v>
      </c>
      <c r="O151" s="578"/>
      <c r="P151" s="472"/>
      <c r="Q151" s="490"/>
      <c r="R151" s="575"/>
      <c r="S151" s="569"/>
    </row>
    <row r="152" spans="2:19" ht="15" customHeight="1" hidden="1" outlineLevel="1">
      <c r="B152" s="504"/>
      <c r="C152" s="232" t="s">
        <v>227</v>
      </c>
      <c r="D152" s="320"/>
      <c r="E152" s="332">
        <v>25</v>
      </c>
      <c r="F152" s="52"/>
      <c r="G152" s="313"/>
      <c r="H152" s="320">
        <v>25</v>
      </c>
      <c r="I152" s="653"/>
      <c r="J152" s="52"/>
      <c r="K152" s="490"/>
      <c r="L152" s="516"/>
      <c r="M152" s="472"/>
      <c r="N152" s="500"/>
      <c r="O152" s="578"/>
      <c r="P152" s="472"/>
      <c r="Q152" s="490"/>
      <c r="R152" s="575"/>
      <c r="S152" s="569"/>
    </row>
    <row r="153" spans="2:19" ht="15" customHeight="1" hidden="1" outlineLevel="1">
      <c r="B153" s="504"/>
      <c r="C153" s="232" t="s">
        <v>168</v>
      </c>
      <c r="D153" s="320"/>
      <c r="E153" s="332">
        <v>25</v>
      </c>
      <c r="F153" s="52"/>
      <c r="G153" s="313"/>
      <c r="H153" s="320">
        <v>25</v>
      </c>
      <c r="I153" s="643"/>
      <c r="J153" s="52"/>
      <c r="K153" s="490"/>
      <c r="L153" s="516"/>
      <c r="M153" s="472"/>
      <c r="N153" s="500"/>
      <c r="O153" s="578"/>
      <c r="P153" s="472"/>
      <c r="Q153" s="490"/>
      <c r="R153" s="575"/>
      <c r="S153" s="569"/>
    </row>
    <row r="154" spans="2:19" ht="15" customHeight="1" hidden="1" outlineLevel="1">
      <c r="B154" s="504"/>
      <c r="C154" s="232" t="s">
        <v>170</v>
      </c>
      <c r="D154" s="320"/>
      <c r="E154" s="332">
        <v>25</v>
      </c>
      <c r="F154" s="52"/>
      <c r="G154" s="313"/>
      <c r="H154" s="320">
        <v>25</v>
      </c>
      <c r="I154" s="643"/>
      <c r="J154" s="52"/>
      <c r="K154" s="490"/>
      <c r="L154" s="516"/>
      <c r="M154" s="472"/>
      <c r="N154" s="500"/>
      <c r="O154" s="578"/>
      <c r="P154" s="472"/>
      <c r="Q154" s="490"/>
      <c r="R154" s="575"/>
      <c r="S154" s="569"/>
    </row>
    <row r="155" spans="2:19" ht="15" customHeight="1" hidden="1" outlineLevel="1">
      <c r="B155" s="505"/>
      <c r="C155" s="239" t="s">
        <v>169</v>
      </c>
      <c r="D155" s="323"/>
      <c r="E155" s="338">
        <v>25</v>
      </c>
      <c r="F155" s="132"/>
      <c r="G155" s="315"/>
      <c r="H155" s="323">
        <v>25</v>
      </c>
      <c r="I155" s="652"/>
      <c r="J155" s="132"/>
      <c r="K155" s="514"/>
      <c r="L155" s="517"/>
      <c r="M155" s="518"/>
      <c r="N155" s="552"/>
      <c r="O155" s="578"/>
      <c r="P155" s="472"/>
      <c r="Q155" s="490"/>
      <c r="R155" s="575"/>
      <c r="S155" s="569"/>
    </row>
    <row r="156" spans="2:19" ht="15.75" thickBot="1">
      <c r="B156" s="164"/>
      <c r="C156" s="222" t="s">
        <v>36</v>
      </c>
      <c r="D156" s="166"/>
      <c r="E156" s="165"/>
      <c r="F156" s="165"/>
      <c r="G156" s="165"/>
      <c r="H156" s="168"/>
      <c r="I156" s="168"/>
      <c r="J156" s="165"/>
      <c r="K156" s="169"/>
      <c r="L156" s="170"/>
      <c r="M156" s="171"/>
      <c r="N156" s="172"/>
      <c r="O156" s="578"/>
      <c r="P156" s="472"/>
      <c r="Q156" s="490"/>
      <c r="R156" s="575"/>
      <c r="S156" s="569"/>
    </row>
    <row r="157" spans="2:19" ht="15" collapsed="1">
      <c r="B157" s="521" t="s">
        <v>94</v>
      </c>
      <c r="C157" s="396" t="s">
        <v>188</v>
      </c>
      <c r="D157" s="329"/>
      <c r="E157" s="272">
        <v>100</v>
      </c>
      <c r="F157" s="117"/>
      <c r="G157" s="292">
        <f>M157/$P$128*$R$127</f>
        <v>0.009523809523809525</v>
      </c>
      <c r="H157" s="287">
        <f>SUM(H158:H161)</f>
        <v>100</v>
      </c>
      <c r="I157" s="356">
        <v>10</v>
      </c>
      <c r="J157" s="117">
        <v>100</v>
      </c>
      <c r="K157" s="469">
        <v>2</v>
      </c>
      <c r="L157" s="483">
        <f>H157*K157</f>
        <v>200</v>
      </c>
      <c r="M157" s="471">
        <f>J157*K157</f>
        <v>200</v>
      </c>
      <c r="N157" s="476">
        <f>SUM(L157/M157)</f>
        <v>1</v>
      </c>
      <c r="O157" s="578"/>
      <c r="P157" s="472"/>
      <c r="Q157" s="490"/>
      <c r="R157" s="575"/>
      <c r="S157" s="569"/>
    </row>
    <row r="158" spans="2:19" ht="15" customHeight="1" hidden="1" outlineLevel="1">
      <c r="B158" s="522"/>
      <c r="C158" s="274" t="s">
        <v>171</v>
      </c>
      <c r="D158" s="320"/>
      <c r="E158" s="332">
        <v>25</v>
      </c>
      <c r="F158" s="52"/>
      <c r="G158" s="317"/>
      <c r="H158" s="320">
        <v>25</v>
      </c>
      <c r="I158" s="665"/>
      <c r="J158" s="52"/>
      <c r="K158" s="470"/>
      <c r="L158" s="484"/>
      <c r="M158" s="474"/>
      <c r="N158" s="465"/>
      <c r="O158" s="578"/>
      <c r="P158" s="472"/>
      <c r="Q158" s="490"/>
      <c r="R158" s="575"/>
      <c r="S158" s="569"/>
    </row>
    <row r="159" spans="2:19" ht="15" customHeight="1" hidden="1" outlineLevel="1">
      <c r="B159" s="522"/>
      <c r="C159" s="274" t="s">
        <v>172</v>
      </c>
      <c r="D159" s="320"/>
      <c r="E159" s="332">
        <v>25</v>
      </c>
      <c r="F159" s="52"/>
      <c r="G159" s="317"/>
      <c r="H159" s="320">
        <v>25</v>
      </c>
      <c r="I159" s="648"/>
      <c r="J159" s="52"/>
      <c r="K159" s="470"/>
      <c r="L159" s="484"/>
      <c r="M159" s="474"/>
      <c r="N159" s="465"/>
      <c r="O159" s="578"/>
      <c r="P159" s="472"/>
      <c r="Q159" s="490"/>
      <c r="R159" s="575"/>
      <c r="S159" s="569"/>
    </row>
    <row r="160" spans="2:19" ht="15" customHeight="1" hidden="1" outlineLevel="1">
      <c r="B160" s="522"/>
      <c r="C160" s="274" t="s">
        <v>173</v>
      </c>
      <c r="D160" s="320"/>
      <c r="E160" s="332">
        <v>25</v>
      </c>
      <c r="F160" s="52"/>
      <c r="G160" s="317"/>
      <c r="H160" s="320">
        <v>25</v>
      </c>
      <c r="I160" s="648"/>
      <c r="J160" s="52"/>
      <c r="K160" s="470"/>
      <c r="L160" s="484"/>
      <c r="M160" s="474"/>
      <c r="N160" s="465"/>
      <c r="O160" s="578"/>
      <c r="P160" s="472"/>
      <c r="Q160" s="490"/>
      <c r="R160" s="575"/>
      <c r="S160" s="569"/>
    </row>
    <row r="161" spans="2:19" ht="15" customHeight="1" hidden="1" outlineLevel="1">
      <c r="B161" s="523"/>
      <c r="C161" s="275" t="s">
        <v>174</v>
      </c>
      <c r="D161" s="321"/>
      <c r="E161" s="333">
        <v>25</v>
      </c>
      <c r="F161" s="54"/>
      <c r="G161" s="318"/>
      <c r="H161" s="321">
        <v>25</v>
      </c>
      <c r="I161" s="649"/>
      <c r="J161" s="54"/>
      <c r="K161" s="470"/>
      <c r="L161" s="485"/>
      <c r="M161" s="475"/>
      <c r="N161" s="466"/>
      <c r="O161" s="578"/>
      <c r="P161" s="472"/>
      <c r="Q161" s="490"/>
      <c r="R161" s="575"/>
      <c r="S161" s="569"/>
    </row>
    <row r="162" spans="2:19" ht="15" collapsed="1">
      <c r="B162" s="499" t="s">
        <v>95</v>
      </c>
      <c r="C162" s="231" t="s">
        <v>37</v>
      </c>
      <c r="D162" s="330"/>
      <c r="E162" s="271">
        <v>100</v>
      </c>
      <c r="F162" s="50"/>
      <c r="G162" s="282">
        <f>M162/$P$128*$R$127</f>
        <v>0.014285714285714285</v>
      </c>
      <c r="H162" s="278">
        <f>SUM(H163:H164)</f>
        <v>100</v>
      </c>
      <c r="I162" s="354">
        <v>10</v>
      </c>
      <c r="J162" s="50">
        <v>100</v>
      </c>
      <c r="K162" s="489">
        <v>3</v>
      </c>
      <c r="L162" s="515">
        <f>H162*K162</f>
        <v>300</v>
      </c>
      <c r="M162" s="503">
        <f>J162*K162</f>
        <v>300</v>
      </c>
      <c r="N162" s="502">
        <f>SUM(L162/M162)</f>
        <v>1</v>
      </c>
      <c r="O162" s="578"/>
      <c r="P162" s="472"/>
      <c r="Q162" s="490"/>
      <c r="R162" s="575"/>
      <c r="S162" s="569"/>
    </row>
    <row r="163" spans="2:19" ht="24" hidden="1" outlineLevel="1">
      <c r="B163" s="468"/>
      <c r="C163" s="232" t="s">
        <v>228</v>
      </c>
      <c r="D163" s="320"/>
      <c r="E163" s="332">
        <v>50</v>
      </c>
      <c r="F163" s="52"/>
      <c r="G163" s="319"/>
      <c r="H163" s="320">
        <v>50</v>
      </c>
      <c r="I163" s="665"/>
      <c r="J163" s="52"/>
      <c r="K163" s="490"/>
      <c r="L163" s="516"/>
      <c r="M163" s="472"/>
      <c r="N163" s="500"/>
      <c r="O163" s="578"/>
      <c r="P163" s="472"/>
      <c r="Q163" s="490"/>
      <c r="R163" s="575"/>
      <c r="S163" s="569"/>
    </row>
    <row r="164" spans="2:19" ht="15" customHeight="1" hidden="1" outlineLevel="1">
      <c r="B164" s="468"/>
      <c r="C164" s="240" t="s">
        <v>229</v>
      </c>
      <c r="D164" s="341"/>
      <c r="E164" s="340">
        <v>50</v>
      </c>
      <c r="F164" s="173"/>
      <c r="G164" s="314"/>
      <c r="H164" s="326">
        <v>50</v>
      </c>
      <c r="I164" s="676"/>
      <c r="J164" s="173"/>
      <c r="K164" s="490"/>
      <c r="L164" s="516"/>
      <c r="M164" s="472"/>
      <c r="N164" s="500"/>
      <c r="O164" s="578"/>
      <c r="P164" s="472"/>
      <c r="Q164" s="490"/>
      <c r="R164" s="575"/>
      <c r="S164" s="569"/>
    </row>
    <row r="165" spans="2:19" ht="15.75" customHeight="1" thickBot="1">
      <c r="B165" s="241" t="s">
        <v>96</v>
      </c>
      <c r="C165" s="242" t="s">
        <v>74</v>
      </c>
      <c r="D165" s="342"/>
      <c r="E165" s="270">
        <v>100</v>
      </c>
      <c r="F165" s="174"/>
      <c r="G165" s="56">
        <f>M165/$P$128*$R$127</f>
        <v>0.014285714285714285</v>
      </c>
      <c r="H165" s="316">
        <v>100</v>
      </c>
      <c r="I165" s="355">
        <v>10</v>
      </c>
      <c r="J165" s="174">
        <v>100</v>
      </c>
      <c r="K165" s="175">
        <v>3</v>
      </c>
      <c r="L165" s="176">
        <f>H165*K165</f>
        <v>300</v>
      </c>
      <c r="M165" s="177">
        <f>J165*K165</f>
        <v>300</v>
      </c>
      <c r="N165" s="178">
        <f>SUM(L165/M165)</f>
        <v>1</v>
      </c>
      <c r="O165" s="579"/>
      <c r="P165" s="518"/>
      <c r="Q165" s="514"/>
      <c r="R165" s="576"/>
      <c r="S165" s="570"/>
    </row>
    <row r="166" spans="4:19" ht="18.75" thickBot="1">
      <c r="D166" s="180"/>
      <c r="E166" s="79"/>
      <c r="F166" s="79"/>
      <c r="G166" s="79"/>
      <c r="H166" s="181"/>
      <c r="I166" s="181"/>
      <c r="J166" s="79"/>
      <c r="K166" s="182"/>
      <c r="L166" s="183"/>
      <c r="M166" s="184"/>
      <c r="N166" s="185"/>
      <c r="O166" s="186"/>
      <c r="P166" s="186"/>
      <c r="Q166" s="187"/>
      <c r="R166" s="188"/>
      <c r="S166" s="1"/>
    </row>
    <row r="167" spans="2:19" ht="18.75" thickBot="1">
      <c r="B167" s="189" t="s">
        <v>79</v>
      </c>
      <c r="C167" s="190"/>
      <c r="D167" s="191"/>
      <c r="E167" s="190"/>
      <c r="F167" s="190"/>
      <c r="G167" s="190"/>
      <c r="H167" s="192"/>
      <c r="I167" s="192"/>
      <c r="J167" s="190"/>
      <c r="K167" s="191"/>
      <c r="L167" s="193"/>
      <c r="M167" s="194"/>
      <c r="N167" s="190"/>
      <c r="O167" s="194"/>
      <c r="P167" s="194"/>
      <c r="Q167" s="190"/>
      <c r="R167" s="252">
        <f>SUM(Q168)</f>
        <v>0.9846153846153847</v>
      </c>
      <c r="S167" s="1"/>
    </row>
    <row r="168" spans="2:19" ht="15.75" customHeight="1" thickBot="1">
      <c r="B168" s="195"/>
      <c r="C168" s="223" t="s">
        <v>79</v>
      </c>
      <c r="D168" s="197"/>
      <c r="E168" s="196"/>
      <c r="F168" s="196"/>
      <c r="G168" s="196"/>
      <c r="H168" s="198"/>
      <c r="I168" s="198"/>
      <c r="J168" s="196"/>
      <c r="K168" s="199"/>
      <c r="L168" s="200"/>
      <c r="M168" s="201"/>
      <c r="N168" s="202"/>
      <c r="O168" s="577">
        <f>SUM(L169:L205)</f>
        <v>1280</v>
      </c>
      <c r="P168" s="684">
        <f>SUM(M169:M205)</f>
        <v>1300</v>
      </c>
      <c r="Q168" s="677">
        <f>O168/P168</f>
        <v>0.9846153846153847</v>
      </c>
      <c r="R168" s="680"/>
      <c r="S168" s="1"/>
    </row>
    <row r="169" spans="2:18" ht="15" customHeight="1" collapsed="1">
      <c r="B169" s="599" t="s">
        <v>97</v>
      </c>
      <c r="C169" s="236" t="s">
        <v>38</v>
      </c>
      <c r="D169" s="329"/>
      <c r="E169" s="272">
        <v>100</v>
      </c>
      <c r="F169" s="117"/>
      <c r="G169" s="397" t="s">
        <v>178</v>
      </c>
      <c r="H169" s="405">
        <f>SUM(H170:H174)</f>
        <v>90</v>
      </c>
      <c r="I169" s="404">
        <v>10</v>
      </c>
      <c r="J169" s="117">
        <v>100</v>
      </c>
      <c r="K169" s="602">
        <v>2</v>
      </c>
      <c r="L169" s="603">
        <f>H169*K169</f>
        <v>180</v>
      </c>
      <c r="M169" s="593">
        <f>J169*K169</f>
        <v>200</v>
      </c>
      <c r="N169" s="594">
        <f>SUM(L169/M169)</f>
        <v>0.9</v>
      </c>
      <c r="O169" s="578"/>
      <c r="P169" s="685"/>
      <c r="Q169" s="678"/>
      <c r="R169" s="680"/>
    </row>
    <row r="170" spans="2:18" ht="15" customHeight="1" hidden="1" outlineLevel="1">
      <c r="B170" s="600"/>
      <c r="C170" s="274" t="s">
        <v>234</v>
      </c>
      <c r="D170" s="320"/>
      <c r="E170" s="365">
        <v>10</v>
      </c>
      <c r="F170" s="52"/>
      <c r="G170" s="51"/>
      <c r="H170" s="406">
        <v>10</v>
      </c>
      <c r="I170" s="687"/>
      <c r="J170" s="374"/>
      <c r="K170" s="494"/>
      <c r="L170" s="497"/>
      <c r="M170" s="478"/>
      <c r="N170" s="481"/>
      <c r="O170" s="578"/>
      <c r="P170" s="685"/>
      <c r="Q170" s="678"/>
      <c r="R170" s="680"/>
    </row>
    <row r="171" spans="2:18" ht="15" customHeight="1" hidden="1" outlineLevel="1">
      <c r="B171" s="600"/>
      <c r="C171" s="274" t="s">
        <v>230</v>
      </c>
      <c r="D171" s="320"/>
      <c r="E171" s="332">
        <v>20</v>
      </c>
      <c r="F171" s="52"/>
      <c r="G171" s="52"/>
      <c r="H171" s="390">
        <v>20</v>
      </c>
      <c r="I171" s="688"/>
      <c r="J171" s="389"/>
      <c r="K171" s="494"/>
      <c r="L171" s="497"/>
      <c r="M171" s="478"/>
      <c r="N171" s="481"/>
      <c r="O171" s="578"/>
      <c r="P171" s="685"/>
      <c r="Q171" s="678"/>
      <c r="R171" s="680"/>
    </row>
    <row r="172" spans="2:18" ht="15" customHeight="1" hidden="1" outlineLevel="1">
      <c r="B172" s="600"/>
      <c r="C172" s="274" t="s">
        <v>231</v>
      </c>
      <c r="D172" s="320"/>
      <c r="E172" s="332">
        <v>20</v>
      </c>
      <c r="F172" s="52"/>
      <c r="G172" s="52"/>
      <c r="H172" s="390">
        <v>20</v>
      </c>
      <c r="I172" s="688"/>
      <c r="J172" s="389"/>
      <c r="K172" s="494"/>
      <c r="L172" s="497"/>
      <c r="M172" s="478"/>
      <c r="N172" s="481"/>
      <c r="O172" s="578"/>
      <c r="P172" s="685"/>
      <c r="Q172" s="678"/>
      <c r="R172" s="680"/>
    </row>
    <row r="173" spans="2:18" ht="15" customHeight="1" hidden="1" outlineLevel="1">
      <c r="B173" s="600"/>
      <c r="C173" s="274" t="s">
        <v>232</v>
      </c>
      <c r="D173" s="320"/>
      <c r="E173" s="332">
        <v>20</v>
      </c>
      <c r="F173" s="52"/>
      <c r="G173" s="52"/>
      <c r="H173" s="390">
        <v>20</v>
      </c>
      <c r="I173" s="688"/>
      <c r="J173" s="389"/>
      <c r="K173" s="494"/>
      <c r="L173" s="497"/>
      <c r="M173" s="478"/>
      <c r="N173" s="481"/>
      <c r="O173" s="578"/>
      <c r="P173" s="685"/>
      <c r="Q173" s="678"/>
      <c r="R173" s="680"/>
    </row>
    <row r="174" spans="2:18" ht="15" customHeight="1" hidden="1" outlineLevel="1">
      <c r="B174" s="601"/>
      <c r="C174" s="274" t="s">
        <v>233</v>
      </c>
      <c r="D174" s="320"/>
      <c r="E174" s="332">
        <v>20</v>
      </c>
      <c r="F174" s="53"/>
      <c r="G174" s="53"/>
      <c r="H174" s="391">
        <v>20</v>
      </c>
      <c r="I174" s="689"/>
      <c r="J174" s="399"/>
      <c r="K174" s="495"/>
      <c r="L174" s="498"/>
      <c r="M174" s="479"/>
      <c r="N174" s="482"/>
      <c r="O174" s="578"/>
      <c r="P174" s="685"/>
      <c r="Q174" s="678"/>
      <c r="R174" s="680"/>
    </row>
    <row r="175" spans="2:18" ht="15" collapsed="1">
      <c r="B175" s="621" t="s">
        <v>98</v>
      </c>
      <c r="C175" s="273" t="s">
        <v>189</v>
      </c>
      <c r="D175" s="118"/>
      <c r="E175" s="50">
        <v>100</v>
      </c>
      <c r="F175" s="400"/>
      <c r="G175" s="401" t="s">
        <v>178</v>
      </c>
      <c r="H175" s="278">
        <f>SUM(H176:H181)</f>
        <v>100</v>
      </c>
      <c r="I175" s="690">
        <v>10</v>
      </c>
      <c r="J175" s="50">
        <v>100</v>
      </c>
      <c r="K175" s="493">
        <v>2</v>
      </c>
      <c r="L175" s="496">
        <f>H175*K175</f>
        <v>200</v>
      </c>
      <c r="M175" s="477">
        <f>J175*K175</f>
        <v>200</v>
      </c>
      <c r="N175" s="480">
        <f>SUM(L175/M175)</f>
        <v>1</v>
      </c>
      <c r="O175" s="578"/>
      <c r="P175" s="685"/>
      <c r="Q175" s="678"/>
      <c r="R175" s="680"/>
    </row>
    <row r="176" spans="2:18" ht="15" hidden="1" outlineLevel="1">
      <c r="B176" s="623"/>
      <c r="C176" s="274" t="s">
        <v>235</v>
      </c>
      <c r="D176" s="388"/>
      <c r="E176" s="52">
        <v>16</v>
      </c>
      <c r="F176" s="388"/>
      <c r="G176" s="373"/>
      <c r="H176" s="320">
        <v>16</v>
      </c>
      <c r="I176" s="691"/>
      <c r="J176" s="389"/>
      <c r="K176" s="519"/>
      <c r="L176" s="508"/>
      <c r="M176" s="512"/>
      <c r="N176" s="506"/>
      <c r="O176" s="578"/>
      <c r="P176" s="685"/>
      <c r="Q176" s="678"/>
      <c r="R176" s="680"/>
    </row>
    <row r="177" spans="2:18" ht="15" hidden="1" outlineLevel="1">
      <c r="B177" s="626"/>
      <c r="C177" s="274" t="s">
        <v>236</v>
      </c>
      <c r="D177" s="320"/>
      <c r="E177" s="52">
        <v>20</v>
      </c>
      <c r="F177" s="320"/>
      <c r="G177" s="320"/>
      <c r="H177" s="320">
        <v>20</v>
      </c>
      <c r="I177" s="691"/>
      <c r="J177" s="389"/>
      <c r="K177" s="519"/>
      <c r="L177" s="508"/>
      <c r="M177" s="512"/>
      <c r="N177" s="506"/>
      <c r="O177" s="578"/>
      <c r="P177" s="685"/>
      <c r="Q177" s="678"/>
      <c r="R177" s="680"/>
    </row>
    <row r="178" spans="2:18" ht="15" hidden="1" outlineLevel="1">
      <c r="B178" s="626"/>
      <c r="C178" s="274" t="s">
        <v>237</v>
      </c>
      <c r="D178" s="320"/>
      <c r="E178" s="52">
        <v>16</v>
      </c>
      <c r="F178" s="320"/>
      <c r="G178" s="320"/>
      <c r="H178" s="320">
        <v>16</v>
      </c>
      <c r="I178" s="691"/>
      <c r="J178" s="389"/>
      <c r="K178" s="519"/>
      <c r="L178" s="508"/>
      <c r="M178" s="512"/>
      <c r="N178" s="506"/>
      <c r="O178" s="578"/>
      <c r="P178" s="685"/>
      <c r="Q178" s="678"/>
      <c r="R178" s="680"/>
    </row>
    <row r="179" spans="2:18" ht="15" hidden="1" outlineLevel="1">
      <c r="B179" s="626"/>
      <c r="C179" s="274" t="s">
        <v>238</v>
      </c>
      <c r="D179" s="320"/>
      <c r="E179" s="52">
        <v>16</v>
      </c>
      <c r="F179" s="320"/>
      <c r="G179" s="320"/>
      <c r="H179" s="320">
        <v>16</v>
      </c>
      <c r="I179" s="691"/>
      <c r="J179" s="389"/>
      <c r="K179" s="519"/>
      <c r="L179" s="508"/>
      <c r="M179" s="512"/>
      <c r="N179" s="506"/>
      <c r="O179" s="578"/>
      <c r="P179" s="685"/>
      <c r="Q179" s="678"/>
      <c r="R179" s="680"/>
    </row>
    <row r="180" spans="2:18" ht="15" hidden="1" outlineLevel="1">
      <c r="B180" s="626"/>
      <c r="C180" s="274" t="s">
        <v>239</v>
      </c>
      <c r="D180" s="320"/>
      <c r="E180" s="52">
        <v>16</v>
      </c>
      <c r="F180" s="320"/>
      <c r="G180" s="320"/>
      <c r="H180" s="320">
        <v>16</v>
      </c>
      <c r="I180" s="691"/>
      <c r="J180" s="389"/>
      <c r="K180" s="519"/>
      <c r="L180" s="508"/>
      <c r="M180" s="512"/>
      <c r="N180" s="506"/>
      <c r="O180" s="578"/>
      <c r="P180" s="685"/>
      <c r="Q180" s="678"/>
      <c r="R180" s="680"/>
    </row>
    <row r="181" spans="2:18" ht="15" hidden="1" outlineLevel="1">
      <c r="B181" s="627"/>
      <c r="C181" s="274" t="s">
        <v>240</v>
      </c>
      <c r="D181" s="321"/>
      <c r="E181" s="54">
        <v>16</v>
      </c>
      <c r="F181" s="321"/>
      <c r="G181" s="321"/>
      <c r="H181" s="321">
        <v>16</v>
      </c>
      <c r="I181" s="692"/>
      <c r="J181" s="399"/>
      <c r="K181" s="520"/>
      <c r="L181" s="509"/>
      <c r="M181" s="513"/>
      <c r="N181" s="507"/>
      <c r="O181" s="578"/>
      <c r="P181" s="685"/>
      <c r="Q181" s="678"/>
      <c r="R181" s="680"/>
    </row>
    <row r="182" spans="2:18" ht="15" collapsed="1">
      <c r="B182" s="604" t="s">
        <v>99</v>
      </c>
      <c r="C182" s="231" t="s">
        <v>76</v>
      </c>
      <c r="D182" s="118"/>
      <c r="E182" s="50">
        <v>100</v>
      </c>
      <c r="F182" s="50"/>
      <c r="G182" s="401" t="s">
        <v>178</v>
      </c>
      <c r="H182" s="278">
        <v>100</v>
      </c>
      <c r="I182" s="690">
        <v>10</v>
      </c>
      <c r="J182" s="50">
        <v>100</v>
      </c>
      <c r="K182" s="493">
        <v>2</v>
      </c>
      <c r="L182" s="496">
        <f>H182*K182</f>
        <v>200</v>
      </c>
      <c r="M182" s="477">
        <f>J182*K182</f>
        <v>200</v>
      </c>
      <c r="N182" s="480">
        <f>SUM(L182/M182)</f>
        <v>1</v>
      </c>
      <c r="O182" s="578"/>
      <c r="P182" s="685"/>
      <c r="Q182" s="678"/>
      <c r="R182" s="680"/>
    </row>
    <row r="183" spans="2:18" ht="15" hidden="1" outlineLevel="1">
      <c r="B183" s="605"/>
      <c r="C183" s="274" t="s">
        <v>241</v>
      </c>
      <c r="D183" s="358"/>
      <c r="E183" s="52">
        <v>25</v>
      </c>
      <c r="F183" s="389"/>
      <c r="G183" s="410"/>
      <c r="H183" s="408">
        <v>25</v>
      </c>
      <c r="I183" s="693"/>
      <c r="J183" s="389"/>
      <c r="K183" s="494"/>
      <c r="L183" s="497"/>
      <c r="M183" s="478"/>
      <c r="N183" s="481"/>
      <c r="O183" s="578"/>
      <c r="P183" s="685"/>
      <c r="Q183" s="678"/>
      <c r="R183" s="680"/>
    </row>
    <row r="184" spans="2:18" ht="15" hidden="1" outlineLevel="1">
      <c r="B184" s="605"/>
      <c r="C184" s="274" t="s">
        <v>242</v>
      </c>
      <c r="D184" s="358"/>
      <c r="E184" s="52">
        <v>25</v>
      </c>
      <c r="F184" s="389"/>
      <c r="G184" s="410"/>
      <c r="H184" s="408">
        <v>25</v>
      </c>
      <c r="I184" s="693"/>
      <c r="J184" s="389"/>
      <c r="K184" s="494"/>
      <c r="L184" s="497"/>
      <c r="M184" s="478"/>
      <c r="N184" s="481"/>
      <c r="O184" s="578"/>
      <c r="P184" s="685"/>
      <c r="Q184" s="678"/>
      <c r="R184" s="680"/>
    </row>
    <row r="185" spans="2:18" ht="15" hidden="1" outlineLevel="1">
      <c r="B185" s="605"/>
      <c r="C185" s="274" t="s">
        <v>243</v>
      </c>
      <c r="D185" s="358"/>
      <c r="E185" s="52">
        <v>25</v>
      </c>
      <c r="F185" s="389"/>
      <c r="G185" s="410"/>
      <c r="H185" s="408">
        <v>25</v>
      </c>
      <c r="I185" s="693"/>
      <c r="J185" s="389"/>
      <c r="K185" s="494"/>
      <c r="L185" s="497"/>
      <c r="M185" s="478"/>
      <c r="N185" s="481"/>
      <c r="O185" s="578"/>
      <c r="P185" s="685"/>
      <c r="Q185" s="678"/>
      <c r="R185" s="680"/>
    </row>
    <row r="186" spans="2:18" ht="15" hidden="1" outlineLevel="1">
      <c r="B186" s="606"/>
      <c r="C186" s="275" t="s">
        <v>244</v>
      </c>
      <c r="D186" s="403"/>
      <c r="E186" s="54">
        <v>25</v>
      </c>
      <c r="F186" s="399"/>
      <c r="G186" s="411"/>
      <c r="H186" s="409">
        <v>25</v>
      </c>
      <c r="I186" s="694"/>
      <c r="J186" s="399"/>
      <c r="K186" s="495"/>
      <c r="L186" s="498"/>
      <c r="M186" s="479"/>
      <c r="N186" s="482"/>
      <c r="O186" s="578"/>
      <c r="P186" s="685"/>
      <c r="Q186" s="678"/>
      <c r="R186" s="680"/>
    </row>
    <row r="187" spans="2:18" ht="15" collapsed="1">
      <c r="B187" s="604" t="s">
        <v>100</v>
      </c>
      <c r="C187" s="231" t="s">
        <v>39</v>
      </c>
      <c r="D187" s="118"/>
      <c r="E187" s="50">
        <v>100</v>
      </c>
      <c r="F187" s="50"/>
      <c r="G187" s="412" t="s">
        <v>178</v>
      </c>
      <c r="H187" s="49">
        <v>100</v>
      </c>
      <c r="I187" s="690">
        <v>10</v>
      </c>
      <c r="J187" s="50">
        <v>100</v>
      </c>
      <c r="K187" s="493">
        <v>3</v>
      </c>
      <c r="L187" s="496">
        <f>H187*K187</f>
        <v>300</v>
      </c>
      <c r="M187" s="477">
        <f>J187*K187</f>
        <v>300</v>
      </c>
      <c r="N187" s="480">
        <f>SUM(L187/M187)</f>
        <v>1</v>
      </c>
      <c r="O187" s="578"/>
      <c r="P187" s="685"/>
      <c r="Q187" s="678"/>
      <c r="R187" s="680"/>
    </row>
    <row r="188" spans="2:18" ht="15" hidden="1" outlineLevel="1">
      <c r="B188" s="605"/>
      <c r="C188" s="274" t="s">
        <v>245</v>
      </c>
      <c r="D188" s="358"/>
      <c r="E188" s="52">
        <v>30</v>
      </c>
      <c r="F188" s="389"/>
      <c r="G188" s="402"/>
      <c r="H188" s="413">
        <v>30</v>
      </c>
      <c r="I188" s="693"/>
      <c r="J188" s="389"/>
      <c r="K188" s="494"/>
      <c r="L188" s="497"/>
      <c r="M188" s="478"/>
      <c r="N188" s="481"/>
      <c r="O188" s="578"/>
      <c r="P188" s="685"/>
      <c r="Q188" s="678"/>
      <c r="R188" s="680"/>
    </row>
    <row r="189" spans="2:18" ht="15" hidden="1" outlineLevel="1">
      <c r="B189" s="605"/>
      <c r="C189" s="274" t="s">
        <v>246</v>
      </c>
      <c r="D189" s="358"/>
      <c r="E189" s="52">
        <v>30</v>
      </c>
      <c r="F189" s="389"/>
      <c r="G189" s="402"/>
      <c r="H189" s="413">
        <v>30</v>
      </c>
      <c r="I189" s="693"/>
      <c r="J189" s="389"/>
      <c r="K189" s="494"/>
      <c r="L189" s="497"/>
      <c r="M189" s="478"/>
      <c r="N189" s="481"/>
      <c r="O189" s="578"/>
      <c r="P189" s="685"/>
      <c r="Q189" s="678"/>
      <c r="R189" s="680"/>
    </row>
    <row r="190" spans="2:18" ht="15" hidden="1" outlineLevel="1">
      <c r="B190" s="606"/>
      <c r="C190" s="274" t="s">
        <v>247</v>
      </c>
      <c r="D190" s="358"/>
      <c r="E190" s="52">
        <v>40</v>
      </c>
      <c r="F190" s="389"/>
      <c r="G190" s="416"/>
      <c r="H190" s="417">
        <v>40</v>
      </c>
      <c r="I190" s="694"/>
      <c r="J190" s="389"/>
      <c r="K190" s="495"/>
      <c r="L190" s="498"/>
      <c r="M190" s="479"/>
      <c r="N190" s="482"/>
      <c r="O190" s="578"/>
      <c r="P190" s="685"/>
      <c r="Q190" s="678"/>
      <c r="R190" s="680"/>
    </row>
    <row r="191" spans="2:18" ht="15" collapsed="1">
      <c r="B191" s="604" t="s">
        <v>101</v>
      </c>
      <c r="C191" s="231" t="s">
        <v>77</v>
      </c>
      <c r="D191" s="118"/>
      <c r="E191" s="50">
        <v>100</v>
      </c>
      <c r="F191" s="50"/>
      <c r="G191" s="418" t="s">
        <v>178</v>
      </c>
      <c r="H191" s="49">
        <f>SUM(H192:H200)</f>
        <v>100</v>
      </c>
      <c r="I191" s="690">
        <v>10</v>
      </c>
      <c r="J191" s="50">
        <v>100</v>
      </c>
      <c r="K191" s="493">
        <v>2</v>
      </c>
      <c r="L191" s="496">
        <f>H191*K191</f>
        <v>200</v>
      </c>
      <c r="M191" s="477">
        <f>J191*K191</f>
        <v>200</v>
      </c>
      <c r="N191" s="480">
        <f>SUM(L191/M191)</f>
        <v>1</v>
      </c>
      <c r="O191" s="578"/>
      <c r="P191" s="685"/>
      <c r="Q191" s="678"/>
      <c r="R191" s="680"/>
    </row>
    <row r="192" spans="2:18" ht="15" hidden="1" outlineLevel="1">
      <c r="B192" s="605"/>
      <c r="C192" s="274" t="s">
        <v>248</v>
      </c>
      <c r="D192" s="358"/>
      <c r="E192" s="52">
        <v>10</v>
      </c>
      <c r="F192" s="389"/>
      <c r="G192" s="407"/>
      <c r="H192" s="320">
        <v>10</v>
      </c>
      <c r="I192" s="693"/>
      <c r="J192" s="389"/>
      <c r="K192" s="494"/>
      <c r="L192" s="497"/>
      <c r="M192" s="478"/>
      <c r="N192" s="481"/>
      <c r="O192" s="683"/>
      <c r="P192" s="685"/>
      <c r="Q192" s="678"/>
      <c r="R192" s="681"/>
    </row>
    <row r="193" spans="2:18" ht="15" hidden="1" outlineLevel="1">
      <c r="B193" s="605"/>
      <c r="C193" s="274" t="s">
        <v>249</v>
      </c>
      <c r="D193" s="358"/>
      <c r="E193" s="52">
        <v>10</v>
      </c>
      <c r="F193" s="389"/>
      <c r="G193" s="407"/>
      <c r="H193" s="320">
        <v>10</v>
      </c>
      <c r="I193" s="693"/>
      <c r="J193" s="389"/>
      <c r="K193" s="494"/>
      <c r="L193" s="497"/>
      <c r="M193" s="478"/>
      <c r="N193" s="481"/>
      <c r="O193" s="683"/>
      <c r="P193" s="685"/>
      <c r="Q193" s="678"/>
      <c r="R193" s="681"/>
    </row>
    <row r="194" spans="2:18" ht="15" hidden="1" outlineLevel="1">
      <c r="B194" s="605"/>
      <c r="C194" s="274" t="s">
        <v>250</v>
      </c>
      <c r="D194" s="358"/>
      <c r="E194" s="52">
        <v>20</v>
      </c>
      <c r="F194" s="389"/>
      <c r="G194" s="407"/>
      <c r="H194" s="320">
        <v>20</v>
      </c>
      <c r="I194" s="693"/>
      <c r="J194" s="389"/>
      <c r="K194" s="494"/>
      <c r="L194" s="497"/>
      <c r="M194" s="478"/>
      <c r="N194" s="481"/>
      <c r="O194" s="683"/>
      <c r="P194" s="685"/>
      <c r="Q194" s="678"/>
      <c r="R194" s="681"/>
    </row>
    <row r="195" spans="2:18" ht="15" hidden="1" outlineLevel="1">
      <c r="B195" s="605"/>
      <c r="C195" s="274" t="s">
        <v>251</v>
      </c>
      <c r="D195" s="358"/>
      <c r="E195" s="52">
        <v>10</v>
      </c>
      <c r="F195" s="389"/>
      <c r="G195" s="407"/>
      <c r="H195" s="320">
        <v>10</v>
      </c>
      <c r="I195" s="693"/>
      <c r="J195" s="389"/>
      <c r="K195" s="494"/>
      <c r="L195" s="497"/>
      <c r="M195" s="478"/>
      <c r="N195" s="481"/>
      <c r="O195" s="683"/>
      <c r="P195" s="685"/>
      <c r="Q195" s="678"/>
      <c r="R195" s="681"/>
    </row>
    <row r="196" spans="2:18" ht="15" hidden="1" outlineLevel="1">
      <c r="B196" s="605"/>
      <c r="C196" s="274" t="s">
        <v>252</v>
      </c>
      <c r="D196" s="358"/>
      <c r="E196" s="52">
        <v>10</v>
      </c>
      <c r="F196" s="389"/>
      <c r="G196" s="407"/>
      <c r="H196" s="320">
        <v>10</v>
      </c>
      <c r="I196" s="693"/>
      <c r="J196" s="389"/>
      <c r="K196" s="494"/>
      <c r="L196" s="497"/>
      <c r="M196" s="478"/>
      <c r="N196" s="481"/>
      <c r="O196" s="683"/>
      <c r="P196" s="685"/>
      <c r="Q196" s="678"/>
      <c r="R196" s="681"/>
    </row>
    <row r="197" spans="2:18" ht="15" hidden="1" outlineLevel="1">
      <c r="B197" s="605"/>
      <c r="C197" s="274" t="s">
        <v>253</v>
      </c>
      <c r="D197" s="358"/>
      <c r="E197" s="52">
        <v>10</v>
      </c>
      <c r="F197" s="389"/>
      <c r="G197" s="407"/>
      <c r="H197" s="320">
        <v>10</v>
      </c>
      <c r="I197" s="693"/>
      <c r="J197" s="389"/>
      <c r="K197" s="494"/>
      <c r="L197" s="497"/>
      <c r="M197" s="478"/>
      <c r="N197" s="481"/>
      <c r="O197" s="683"/>
      <c r="P197" s="685"/>
      <c r="Q197" s="678"/>
      <c r="R197" s="681"/>
    </row>
    <row r="198" spans="2:18" ht="15" hidden="1" outlineLevel="1">
      <c r="B198" s="605"/>
      <c r="C198" s="274" t="s">
        <v>254</v>
      </c>
      <c r="D198" s="358"/>
      <c r="E198" s="52">
        <v>10</v>
      </c>
      <c r="F198" s="389"/>
      <c r="G198" s="407"/>
      <c r="H198" s="320">
        <v>10</v>
      </c>
      <c r="I198" s="693"/>
      <c r="J198" s="389"/>
      <c r="K198" s="494"/>
      <c r="L198" s="497"/>
      <c r="M198" s="478"/>
      <c r="N198" s="481"/>
      <c r="O198" s="683"/>
      <c r="P198" s="685"/>
      <c r="Q198" s="678"/>
      <c r="R198" s="681"/>
    </row>
    <row r="199" spans="2:18" ht="15" hidden="1" outlineLevel="1">
      <c r="B199" s="605"/>
      <c r="C199" s="274" t="s">
        <v>255</v>
      </c>
      <c r="D199" s="358"/>
      <c r="E199" s="52">
        <v>10</v>
      </c>
      <c r="F199" s="389"/>
      <c r="G199" s="407"/>
      <c r="H199" s="320">
        <v>10</v>
      </c>
      <c r="I199" s="693"/>
      <c r="J199" s="389"/>
      <c r="K199" s="494"/>
      <c r="L199" s="497"/>
      <c r="M199" s="478"/>
      <c r="N199" s="481"/>
      <c r="O199" s="683"/>
      <c r="P199" s="685"/>
      <c r="Q199" s="678"/>
      <c r="R199" s="681"/>
    </row>
    <row r="200" spans="2:18" ht="15" hidden="1" outlineLevel="1">
      <c r="B200" s="606"/>
      <c r="C200" s="274" t="s">
        <v>256</v>
      </c>
      <c r="D200" s="414"/>
      <c r="E200" s="52">
        <v>10</v>
      </c>
      <c r="F200" s="415"/>
      <c r="G200" s="419"/>
      <c r="H200" s="321">
        <v>10</v>
      </c>
      <c r="I200" s="694"/>
      <c r="J200" s="415"/>
      <c r="K200" s="495"/>
      <c r="L200" s="498"/>
      <c r="M200" s="479"/>
      <c r="N200" s="482"/>
      <c r="O200" s="683"/>
      <c r="P200" s="685"/>
      <c r="Q200" s="678"/>
      <c r="R200" s="681"/>
    </row>
    <row r="201" spans="2:18" ht="15.75" collapsed="1" thickBot="1">
      <c r="B201" s="621" t="s">
        <v>102</v>
      </c>
      <c r="C201" s="273" t="s">
        <v>78</v>
      </c>
      <c r="D201" s="118"/>
      <c r="E201" s="50">
        <v>100</v>
      </c>
      <c r="F201" s="50"/>
      <c r="G201" s="420" t="s">
        <v>178</v>
      </c>
      <c r="H201" s="49">
        <f>SUM(H202:H205)</f>
        <v>100</v>
      </c>
      <c r="I201" s="690">
        <v>10</v>
      </c>
      <c r="J201" s="50">
        <v>100</v>
      </c>
      <c r="K201" s="493">
        <v>2</v>
      </c>
      <c r="L201" s="496">
        <f>H201*K201</f>
        <v>200</v>
      </c>
      <c r="M201" s="477">
        <f>J201*K201</f>
        <v>200</v>
      </c>
      <c r="N201" s="480">
        <f>SUM(L201/M201)</f>
        <v>1</v>
      </c>
      <c r="O201" s="683"/>
      <c r="P201" s="685"/>
      <c r="Q201" s="678"/>
      <c r="R201" s="681"/>
    </row>
    <row r="202" spans="2:18" ht="15.75" hidden="1" outlineLevel="1" thickBot="1">
      <c r="B202" s="600"/>
      <c r="C202" s="274" t="s">
        <v>257</v>
      </c>
      <c r="D202" s="358"/>
      <c r="E202" s="52">
        <v>25</v>
      </c>
      <c r="F202" s="389"/>
      <c r="G202" s="407"/>
      <c r="H202" s="320">
        <v>25</v>
      </c>
      <c r="I202" s="693"/>
      <c r="J202" s="389"/>
      <c r="K202" s="494"/>
      <c r="L202" s="497"/>
      <c r="M202" s="478"/>
      <c r="N202" s="481"/>
      <c r="O202" s="683"/>
      <c r="P202" s="685"/>
      <c r="Q202" s="678"/>
      <c r="R202" s="681"/>
    </row>
    <row r="203" spans="2:18" ht="15.75" hidden="1" outlineLevel="1" thickBot="1">
      <c r="B203" s="600"/>
      <c r="C203" s="274" t="s">
        <v>258</v>
      </c>
      <c r="D203" s="358"/>
      <c r="E203" s="52">
        <v>25</v>
      </c>
      <c r="F203" s="389"/>
      <c r="G203" s="407"/>
      <c r="H203" s="320">
        <v>25</v>
      </c>
      <c r="I203" s="693"/>
      <c r="J203" s="389"/>
      <c r="K203" s="494"/>
      <c r="L203" s="497"/>
      <c r="M203" s="478"/>
      <c r="N203" s="481"/>
      <c r="O203" s="683"/>
      <c r="P203" s="685"/>
      <c r="Q203" s="678"/>
      <c r="R203" s="681"/>
    </row>
    <row r="204" spans="2:18" ht="15.75" hidden="1" outlineLevel="1" thickBot="1">
      <c r="B204" s="600"/>
      <c r="C204" s="274" t="s">
        <v>259</v>
      </c>
      <c r="D204" s="358"/>
      <c r="E204" s="52">
        <v>25</v>
      </c>
      <c r="F204" s="389"/>
      <c r="G204" s="407"/>
      <c r="H204" s="320">
        <v>25</v>
      </c>
      <c r="I204" s="693"/>
      <c r="J204" s="389"/>
      <c r="K204" s="494"/>
      <c r="L204" s="497"/>
      <c r="M204" s="478"/>
      <c r="N204" s="481"/>
      <c r="O204" s="683"/>
      <c r="P204" s="685"/>
      <c r="Q204" s="678"/>
      <c r="R204" s="681"/>
    </row>
    <row r="205" spans="2:18" ht="15.75" hidden="1" outlineLevel="1" thickBot="1">
      <c r="B205" s="622"/>
      <c r="C205" s="421" t="s">
        <v>260</v>
      </c>
      <c r="D205" s="422"/>
      <c r="E205" s="132">
        <v>25</v>
      </c>
      <c r="F205" s="423"/>
      <c r="G205" s="424"/>
      <c r="H205" s="323">
        <v>25</v>
      </c>
      <c r="I205" s="695"/>
      <c r="J205" s="389"/>
      <c r="K205" s="589"/>
      <c r="L205" s="625"/>
      <c r="M205" s="619"/>
      <c r="N205" s="620"/>
      <c r="O205" s="579"/>
      <c r="P205" s="686"/>
      <c r="Q205" s="679"/>
      <c r="R205" s="682"/>
    </row>
    <row r="206" spans="2:18" ht="12" customHeight="1">
      <c r="B206" s="256"/>
      <c r="C206" s="257"/>
      <c r="D206" s="258"/>
      <c r="E206" s="259"/>
      <c r="F206" s="259"/>
      <c r="G206" s="259"/>
      <c r="H206" s="260"/>
      <c r="I206" s="260"/>
      <c r="J206" s="259"/>
      <c r="K206" s="261"/>
      <c r="L206" s="262"/>
      <c r="M206" s="258"/>
      <c r="N206" s="258"/>
      <c r="O206" s="258"/>
      <c r="P206" s="258"/>
      <c r="Q206" s="258"/>
      <c r="R206" s="258"/>
    </row>
    <row r="207" ht="15">
      <c r="C207" s="255"/>
    </row>
    <row r="208" spans="3:7" ht="14.25" customHeight="1">
      <c r="C208" s="263"/>
      <c r="D208" s="9"/>
      <c r="E208" s="207"/>
      <c r="F208" s="207"/>
      <c r="G208" s="207"/>
    </row>
    <row r="209" spans="3:7" ht="15">
      <c r="C209" s="206"/>
      <c r="D209" s="9"/>
      <c r="E209" s="207"/>
      <c r="F209" s="207"/>
      <c r="G209" s="207"/>
    </row>
    <row r="210" spans="3:15" ht="15">
      <c r="C210" s="206"/>
      <c r="D210" s="9"/>
      <c r="E210" s="207"/>
      <c r="F210" s="207"/>
      <c r="G210" s="207"/>
      <c r="O210" s="6" t="s">
        <v>40</v>
      </c>
    </row>
  </sheetData>
  <mergeCells count="202">
    <mergeCell ref="B191:B200"/>
    <mergeCell ref="I191:I200"/>
    <mergeCell ref="B201:B205"/>
    <mergeCell ref="I201:I205"/>
    <mergeCell ref="N187:N190"/>
    <mergeCell ref="K201:K205"/>
    <mergeCell ref="L201:L205"/>
    <mergeCell ref="K191:K200"/>
    <mergeCell ref="L191:L200"/>
    <mergeCell ref="B187:B190"/>
    <mergeCell ref="I187:I190"/>
    <mergeCell ref="K187:K190"/>
    <mergeCell ref="L187:L190"/>
    <mergeCell ref="B182:B186"/>
    <mergeCell ref="I182:I186"/>
    <mergeCell ref="K182:K186"/>
    <mergeCell ref="L182:L186"/>
    <mergeCell ref="L175:L181"/>
    <mergeCell ref="M175:M181"/>
    <mergeCell ref="N175:N181"/>
    <mergeCell ref="B169:B174"/>
    <mergeCell ref="K169:K174"/>
    <mergeCell ref="I170:I174"/>
    <mergeCell ref="B175:B181"/>
    <mergeCell ref="I175:I181"/>
    <mergeCell ref="K175:K181"/>
    <mergeCell ref="M169:M174"/>
    <mergeCell ref="O168:O205"/>
    <mergeCell ref="P168:P205"/>
    <mergeCell ref="N169:N174"/>
    <mergeCell ref="M201:M205"/>
    <mergeCell ref="N201:N205"/>
    <mergeCell ref="M191:M200"/>
    <mergeCell ref="N191:N200"/>
    <mergeCell ref="M182:M186"/>
    <mergeCell ref="N182:N186"/>
    <mergeCell ref="M187:M190"/>
    <mergeCell ref="Q168:Q205"/>
    <mergeCell ref="R168:R205"/>
    <mergeCell ref="N157:N161"/>
    <mergeCell ref="I158:I161"/>
    <mergeCell ref="N162:N164"/>
    <mergeCell ref="O128:O165"/>
    <mergeCell ref="P128:P165"/>
    <mergeCell ref="Q128:Q165"/>
    <mergeCell ref="R128:R165"/>
    <mergeCell ref="L169:L174"/>
    <mergeCell ref="B162:B164"/>
    <mergeCell ref="K162:K164"/>
    <mergeCell ref="L162:L164"/>
    <mergeCell ref="M162:M164"/>
    <mergeCell ref="I163:I164"/>
    <mergeCell ref="B157:B161"/>
    <mergeCell ref="K157:K161"/>
    <mergeCell ref="L157:L161"/>
    <mergeCell ref="M157:M161"/>
    <mergeCell ref="N151:N155"/>
    <mergeCell ref="I152:I155"/>
    <mergeCell ref="B139:B149"/>
    <mergeCell ref="K139:K149"/>
    <mergeCell ref="B151:B155"/>
    <mergeCell ref="K151:K155"/>
    <mergeCell ref="L151:L155"/>
    <mergeCell ref="M151:M155"/>
    <mergeCell ref="L139:L149"/>
    <mergeCell ref="M139:M149"/>
    <mergeCell ref="N129:N132"/>
    <mergeCell ref="I130:I132"/>
    <mergeCell ref="N133:N138"/>
    <mergeCell ref="N139:N149"/>
    <mergeCell ref="I140:I149"/>
    <mergeCell ref="B133:B138"/>
    <mergeCell ref="K133:K138"/>
    <mergeCell ref="L133:L138"/>
    <mergeCell ref="M133:M138"/>
    <mergeCell ref="I134:I138"/>
    <mergeCell ref="B129:B132"/>
    <mergeCell ref="K129:K132"/>
    <mergeCell ref="L129:L132"/>
    <mergeCell ref="M129:M132"/>
    <mergeCell ref="B109:B115"/>
    <mergeCell ref="I110:I115"/>
    <mergeCell ref="B116:B125"/>
    <mergeCell ref="I117:I125"/>
    <mergeCell ref="B104:B108"/>
    <mergeCell ref="K104:K108"/>
    <mergeCell ref="L104:L108"/>
    <mergeCell ref="M104:M108"/>
    <mergeCell ref="I105:I108"/>
    <mergeCell ref="N97:N101"/>
    <mergeCell ref="I99:I101"/>
    <mergeCell ref="O103:O126"/>
    <mergeCell ref="P103:P126"/>
    <mergeCell ref="N104:N108"/>
    <mergeCell ref="O26:O101"/>
    <mergeCell ref="P26:P101"/>
    <mergeCell ref="N92:N96"/>
    <mergeCell ref="I93:I96"/>
    <mergeCell ref="L92:L96"/>
    <mergeCell ref="B97:B101"/>
    <mergeCell ref="K97:K101"/>
    <mergeCell ref="L97:L101"/>
    <mergeCell ref="M97:M101"/>
    <mergeCell ref="N72:N81"/>
    <mergeCell ref="B88:B90"/>
    <mergeCell ref="K88:K90"/>
    <mergeCell ref="B92:B96"/>
    <mergeCell ref="K92:K96"/>
    <mergeCell ref="N82:N87"/>
    <mergeCell ref="N88:N90"/>
    <mergeCell ref="I89:I90"/>
    <mergeCell ref="M92:M96"/>
    <mergeCell ref="L88:L90"/>
    <mergeCell ref="M88:M90"/>
    <mergeCell ref="B82:B87"/>
    <mergeCell ref="K82:K87"/>
    <mergeCell ref="L82:L87"/>
    <mergeCell ref="M82:M87"/>
    <mergeCell ref="I83:I87"/>
    <mergeCell ref="B72:B81"/>
    <mergeCell ref="K72:K81"/>
    <mergeCell ref="L72:L81"/>
    <mergeCell ref="M72:M81"/>
    <mergeCell ref="I73:I81"/>
    <mergeCell ref="N66:N68"/>
    <mergeCell ref="I67:I68"/>
    <mergeCell ref="B62:B65"/>
    <mergeCell ref="K62:K65"/>
    <mergeCell ref="B66:B68"/>
    <mergeCell ref="K66:K68"/>
    <mergeCell ref="L66:L68"/>
    <mergeCell ref="M66:M68"/>
    <mergeCell ref="L62:L65"/>
    <mergeCell ref="M62:M65"/>
    <mergeCell ref="N45:N52"/>
    <mergeCell ref="I46:I52"/>
    <mergeCell ref="N53:N61"/>
    <mergeCell ref="N62:N65"/>
    <mergeCell ref="I63:I65"/>
    <mergeCell ref="B53:B61"/>
    <mergeCell ref="K53:K61"/>
    <mergeCell ref="L53:L61"/>
    <mergeCell ref="M53:M61"/>
    <mergeCell ref="I54:I61"/>
    <mergeCell ref="B45:B52"/>
    <mergeCell ref="K45:K52"/>
    <mergeCell ref="L45:L52"/>
    <mergeCell ref="M45:M52"/>
    <mergeCell ref="N40:N44"/>
    <mergeCell ref="I41:I44"/>
    <mergeCell ref="B37:B39"/>
    <mergeCell ref="K37:K39"/>
    <mergeCell ref="B40:B44"/>
    <mergeCell ref="K40:K44"/>
    <mergeCell ref="L40:L44"/>
    <mergeCell ref="M40:M44"/>
    <mergeCell ref="L37:L39"/>
    <mergeCell ref="M37:M39"/>
    <mergeCell ref="N27:N31"/>
    <mergeCell ref="I28:I31"/>
    <mergeCell ref="N32:N36"/>
    <mergeCell ref="N37:N39"/>
    <mergeCell ref="I38:I39"/>
    <mergeCell ref="B32:B36"/>
    <mergeCell ref="K32:K36"/>
    <mergeCell ref="L32:L36"/>
    <mergeCell ref="M32:M36"/>
    <mergeCell ref="I33:I36"/>
    <mergeCell ref="Q5:Q19"/>
    <mergeCell ref="R5:R19"/>
    <mergeCell ref="B27:B31"/>
    <mergeCell ref="K27:K31"/>
    <mergeCell ref="L27:L31"/>
    <mergeCell ref="M27:M31"/>
    <mergeCell ref="N15:N17"/>
    <mergeCell ref="I16:I17"/>
    <mergeCell ref="O21:O24"/>
    <mergeCell ref="P21:P24"/>
    <mergeCell ref="O5:O19"/>
    <mergeCell ref="P5:P19"/>
    <mergeCell ref="B15:B17"/>
    <mergeCell ref="K15:K17"/>
    <mergeCell ref="L15:L17"/>
    <mergeCell ref="M15:M17"/>
    <mergeCell ref="Q2:Q3"/>
    <mergeCell ref="R2:R3"/>
    <mergeCell ref="S2:S3"/>
    <mergeCell ref="S4:S165"/>
    <mergeCell ref="Q21:Q24"/>
    <mergeCell ref="R21:R24"/>
    <mergeCell ref="Q103:Q126"/>
    <mergeCell ref="R103:R126"/>
    <mergeCell ref="Q26:Q101"/>
    <mergeCell ref="R26:R101"/>
    <mergeCell ref="K2:K3"/>
    <mergeCell ref="L2:M2"/>
    <mergeCell ref="N2:N3"/>
    <mergeCell ref="O2:P2"/>
    <mergeCell ref="B2:C3"/>
    <mergeCell ref="D2:E2"/>
    <mergeCell ref="G2:G3"/>
    <mergeCell ref="H2:J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</dc:creator>
  <cp:keywords/>
  <dc:description/>
  <cp:lastModifiedBy>Schütz</cp:lastModifiedBy>
  <cp:lastPrinted>2011-03-31T12:33:26Z</cp:lastPrinted>
  <dcterms:created xsi:type="dcterms:W3CDTF">2009-09-07T07:46:54Z</dcterms:created>
  <dcterms:modified xsi:type="dcterms:W3CDTF">2011-09-28T08:41:39Z</dcterms:modified>
  <cp:category/>
  <cp:version/>
  <cp:contentType/>
  <cp:contentStatus/>
</cp:coreProperties>
</file>