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DieseArbeitsmappe" defaultThemeVersion="124226"/>
  <mc:AlternateContent xmlns:mc="http://schemas.openxmlformats.org/markup-compatibility/2006">
    <mc:Choice Requires="x15">
      <x15ac:absPath xmlns:x15ac="http://schemas.microsoft.com/office/spreadsheetml/2010/11/ac" url="C:\Users\fhartmann\Desktop\SNAP FINALE 2\"/>
    </mc:Choice>
  </mc:AlternateContent>
  <xr:revisionPtr revIDLastSave="0" documentId="13_ncr:1_{176BE620-74EA-4340-BD1E-B6A61945FED2}" xr6:coauthVersionLast="47" xr6:coauthVersionMax="47" xr10:uidLastSave="{00000000-0000-0000-0000-000000000000}"/>
  <bookViews>
    <workbookView xWindow="-120" yWindow="-120" windowWidth="29040" windowHeight="15840" xr2:uid="{00000000-000D-0000-FFFF-FFFF00000000}"/>
  </bookViews>
  <sheets>
    <sheet name="Einführung" sheetId="14" r:id="rId1"/>
    <sheet name="Inputs-Preise" sheetId="11" r:id="rId2"/>
    <sheet name="identisch_KG400+500" sheetId="13" r:id="rId3"/>
    <sheet name="identisch_Wasser" sheetId="10" r:id="rId4"/>
    <sheet name="2001" sheetId="5" r:id="rId5"/>
  </sheets>
  <definedNames>
    <definedName name="_xlnm.Print_Area" localSheetId="4">'2001'!$B$2:$H$96</definedName>
    <definedName name="_xlnm.Print_Area" localSheetId="2">'identisch_KG400+500'!$B$2:$H$79</definedName>
    <definedName name="_xlnm.Print_Area" localSheetId="3">identisch_Wasser!$B$2:$J$89</definedName>
    <definedName name="_xlnm.Print_Area" localSheetId="1">'Inputs-Preise'!$B$2:$H$15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5" i="5" l="1"/>
  <c r="F50" i="5"/>
  <c r="F49" i="5"/>
  <c r="F48" i="5"/>
  <c r="H33" i="13"/>
  <c r="H24" i="13"/>
  <c r="F2" i="5" l="1"/>
  <c r="AL50" i="5" l="1"/>
  <c r="AM50" i="5"/>
  <c r="AN50" i="5"/>
  <c r="AO50" i="5"/>
  <c r="AP50" i="5"/>
  <c r="AQ50" i="5"/>
  <c r="AR50" i="5"/>
  <c r="AS50" i="5"/>
  <c r="AT50" i="5"/>
  <c r="AU50" i="5"/>
  <c r="AV50" i="5"/>
  <c r="AW50" i="5"/>
  <c r="AX50" i="5"/>
  <c r="AY50" i="5"/>
  <c r="AZ50" i="5"/>
  <c r="BA50" i="5"/>
  <c r="BB50" i="5"/>
  <c r="BC50" i="5"/>
  <c r="BD50" i="5"/>
  <c r="BE50" i="5"/>
  <c r="BF50" i="5"/>
  <c r="BG50" i="5"/>
  <c r="BH50" i="5"/>
  <c r="BI50" i="5"/>
  <c r="BJ50" i="5"/>
  <c r="BK50" i="5"/>
  <c r="BL50" i="5"/>
  <c r="BM50" i="5"/>
  <c r="BN50" i="5"/>
  <c r="BO50" i="5"/>
  <c r="Z50" i="5"/>
  <c r="R48" i="5"/>
  <c r="S48" i="5" l="1"/>
  <c r="T48" i="5" s="1"/>
  <c r="X50" i="5"/>
  <c r="AK50" i="5"/>
  <c r="T50" i="5"/>
  <c r="AG50" i="5"/>
  <c r="AC50" i="5"/>
  <c r="W50" i="5"/>
  <c r="S50" i="5"/>
  <c r="AJ50" i="5"/>
  <c r="AF50" i="5"/>
  <c r="AB50" i="5"/>
  <c r="R50" i="5"/>
  <c r="V50" i="5"/>
  <c r="AI50" i="5"/>
  <c r="AE50" i="5"/>
  <c r="AA50" i="5"/>
  <c r="Y50" i="5"/>
  <c r="U50" i="5"/>
  <c r="AH50" i="5"/>
  <c r="AD50" i="5"/>
  <c r="U48" i="5" l="1"/>
  <c r="R49" i="5" l="1"/>
  <c r="R51" i="5" s="1"/>
  <c r="V48" i="5"/>
  <c r="H74" i="13"/>
  <c r="BN73" i="13"/>
  <c r="BM73" i="13"/>
  <c r="BL73" i="13"/>
  <c r="BK73" i="13"/>
  <c r="BJ73" i="13"/>
  <c r="BI73" i="13"/>
  <c r="BH73" i="13"/>
  <c r="BG73" i="13"/>
  <c r="BF73" i="13"/>
  <c r="BE73" i="13"/>
  <c r="BD73" i="13"/>
  <c r="BC73" i="13"/>
  <c r="BB73" i="13"/>
  <c r="BA73" i="13"/>
  <c r="AZ73" i="13"/>
  <c r="AY73" i="13"/>
  <c r="AX73" i="13"/>
  <c r="AW73" i="13"/>
  <c r="AV73" i="13"/>
  <c r="AU73" i="13"/>
  <c r="AT73" i="13"/>
  <c r="AS73" i="13"/>
  <c r="AR73" i="13"/>
  <c r="AQ73" i="13"/>
  <c r="AP73" i="13"/>
  <c r="AN73" i="13"/>
  <c r="AM73" i="13"/>
  <c r="AL73" i="13"/>
  <c r="AK73" i="13"/>
  <c r="AJ73" i="13"/>
  <c r="AI73" i="13"/>
  <c r="AH73" i="13"/>
  <c r="AG73" i="13"/>
  <c r="AF73" i="13"/>
  <c r="AE73" i="13"/>
  <c r="AD73" i="13"/>
  <c r="AC73" i="13"/>
  <c r="AB73" i="13"/>
  <c r="AA73" i="13"/>
  <c r="Z73" i="13"/>
  <c r="Y73" i="13"/>
  <c r="X73" i="13"/>
  <c r="W73" i="13"/>
  <c r="V73" i="13"/>
  <c r="U73" i="13"/>
  <c r="T73" i="13"/>
  <c r="S73" i="13"/>
  <c r="R73" i="13"/>
  <c r="Q73" i="13"/>
  <c r="H73" i="13"/>
  <c r="AO73" i="13" s="1"/>
  <c r="BN72" i="13"/>
  <c r="BM72" i="13"/>
  <c r="BL72" i="13"/>
  <c r="BK72" i="13"/>
  <c r="BJ72" i="13"/>
  <c r="BI72" i="13"/>
  <c r="BH72" i="13"/>
  <c r="BG72" i="13"/>
  <c r="BF72" i="13"/>
  <c r="BE72" i="13"/>
  <c r="BD72" i="13"/>
  <c r="BC72" i="13"/>
  <c r="BB72" i="13"/>
  <c r="BA72" i="13"/>
  <c r="AZ72" i="13"/>
  <c r="AY72" i="13"/>
  <c r="AX72" i="13"/>
  <c r="AW72" i="13"/>
  <c r="AV72" i="13"/>
  <c r="AU72" i="13"/>
  <c r="AT72" i="13"/>
  <c r="AS72" i="13"/>
  <c r="AR72" i="13"/>
  <c r="AQ72" i="13"/>
  <c r="AP72" i="13"/>
  <c r="AN72" i="13"/>
  <c r="AM72" i="13"/>
  <c r="AL72" i="13"/>
  <c r="AK72" i="13"/>
  <c r="AJ72" i="13"/>
  <c r="AI72" i="13"/>
  <c r="AH72" i="13"/>
  <c r="AG72" i="13"/>
  <c r="AF72" i="13"/>
  <c r="AE72" i="13"/>
  <c r="AD72" i="13"/>
  <c r="AC72" i="13"/>
  <c r="AB72" i="13"/>
  <c r="AA72" i="13"/>
  <c r="Z72" i="13"/>
  <c r="Y72" i="13"/>
  <c r="X72" i="13"/>
  <c r="W72" i="13"/>
  <c r="V72" i="13"/>
  <c r="U72" i="13"/>
  <c r="T72" i="13"/>
  <c r="S72" i="13"/>
  <c r="R72" i="13"/>
  <c r="Q72" i="13"/>
  <c r="H72" i="13"/>
  <c r="AO72" i="13" s="1"/>
  <c r="Q56" i="13"/>
  <c r="R56" i="13" s="1"/>
  <c r="S56" i="13" s="1"/>
  <c r="T56" i="13" s="1"/>
  <c r="U56" i="13" s="1"/>
  <c r="V56" i="13" s="1"/>
  <c r="W56" i="13" s="1"/>
  <c r="X56" i="13" s="1"/>
  <c r="Y56" i="13" s="1"/>
  <c r="Z56" i="13" s="1"/>
  <c r="AA56" i="13" s="1"/>
  <c r="AB56" i="13" s="1"/>
  <c r="AC56" i="13" s="1"/>
  <c r="AD56" i="13" s="1"/>
  <c r="AE56" i="13" s="1"/>
  <c r="AF56" i="13" s="1"/>
  <c r="AG56" i="13" s="1"/>
  <c r="AH56" i="13" s="1"/>
  <c r="AI56" i="13" s="1"/>
  <c r="AJ56" i="13" s="1"/>
  <c r="AK56" i="13" s="1"/>
  <c r="AL56" i="13" s="1"/>
  <c r="AM56" i="13" s="1"/>
  <c r="AN56" i="13" s="1"/>
  <c r="AO56" i="13" s="1"/>
  <c r="AP56" i="13" s="1"/>
  <c r="AQ56" i="13" s="1"/>
  <c r="AR56" i="13" s="1"/>
  <c r="AS56" i="13" s="1"/>
  <c r="AT56" i="13" s="1"/>
  <c r="AU56" i="13" s="1"/>
  <c r="AV56" i="13" s="1"/>
  <c r="AW56" i="13" s="1"/>
  <c r="AX56" i="13" s="1"/>
  <c r="AY56" i="13" s="1"/>
  <c r="AZ56" i="13" s="1"/>
  <c r="BA56" i="13" s="1"/>
  <c r="BB56" i="13" s="1"/>
  <c r="BC56" i="13" s="1"/>
  <c r="BD56" i="13" s="1"/>
  <c r="BE56" i="13" s="1"/>
  <c r="BF56" i="13" s="1"/>
  <c r="BG56" i="13" s="1"/>
  <c r="BH56" i="13" s="1"/>
  <c r="BI56" i="13" s="1"/>
  <c r="BJ56" i="13" s="1"/>
  <c r="BK56" i="13" s="1"/>
  <c r="BL56" i="13" s="1"/>
  <c r="BM56" i="13" s="1"/>
  <c r="BN56" i="13" s="1"/>
  <c r="Q55" i="13"/>
  <c r="R55" i="13" s="1"/>
  <c r="S55" i="13" s="1"/>
  <c r="T55" i="13" s="1"/>
  <c r="U55" i="13" s="1"/>
  <c r="V55" i="13" s="1"/>
  <c r="W55" i="13" s="1"/>
  <c r="X55" i="13" s="1"/>
  <c r="Y55" i="13" s="1"/>
  <c r="Z55" i="13" s="1"/>
  <c r="AA55" i="13" s="1"/>
  <c r="AB55" i="13" s="1"/>
  <c r="AC55" i="13" s="1"/>
  <c r="AD55" i="13" s="1"/>
  <c r="AE55" i="13" s="1"/>
  <c r="AF55" i="13" s="1"/>
  <c r="AG55" i="13" s="1"/>
  <c r="AH55" i="13" s="1"/>
  <c r="AI55" i="13" s="1"/>
  <c r="AJ55" i="13" s="1"/>
  <c r="AK55" i="13" s="1"/>
  <c r="AL55" i="13" s="1"/>
  <c r="AM55" i="13" s="1"/>
  <c r="AN55" i="13" s="1"/>
  <c r="AO55" i="13" s="1"/>
  <c r="AP55" i="13" s="1"/>
  <c r="AQ55" i="13" s="1"/>
  <c r="AR55" i="13" s="1"/>
  <c r="AS55" i="13" s="1"/>
  <c r="AT55" i="13" s="1"/>
  <c r="AU55" i="13" s="1"/>
  <c r="AV55" i="13" s="1"/>
  <c r="AW55" i="13" s="1"/>
  <c r="AX55" i="13" s="1"/>
  <c r="AY55" i="13" s="1"/>
  <c r="AZ55" i="13" s="1"/>
  <c r="BA55" i="13" s="1"/>
  <c r="BB55" i="13" s="1"/>
  <c r="BC55" i="13" s="1"/>
  <c r="BD55" i="13" s="1"/>
  <c r="BE55" i="13" s="1"/>
  <c r="BF55" i="13" s="1"/>
  <c r="BG55" i="13" s="1"/>
  <c r="BH55" i="13" s="1"/>
  <c r="BI55" i="13" s="1"/>
  <c r="BJ55" i="13" s="1"/>
  <c r="BK55" i="13" s="1"/>
  <c r="BL55" i="13" s="1"/>
  <c r="BM55" i="13" s="1"/>
  <c r="BN55" i="13" s="1"/>
  <c r="BN76" i="13"/>
  <c r="BM76" i="13"/>
  <c r="BL76" i="13"/>
  <c r="BK76" i="13"/>
  <c r="BJ76" i="13"/>
  <c r="BI76" i="13"/>
  <c r="BH76" i="13"/>
  <c r="BG76" i="13"/>
  <c r="BF76" i="13"/>
  <c r="BE76" i="13"/>
  <c r="BC76" i="13"/>
  <c r="BB76" i="13"/>
  <c r="BA76" i="13"/>
  <c r="AZ76" i="13"/>
  <c r="AY76" i="13"/>
  <c r="AX76" i="13"/>
  <c r="AW76" i="13"/>
  <c r="AV76" i="13"/>
  <c r="AU76" i="13"/>
  <c r="AS76" i="13"/>
  <c r="AR76" i="13"/>
  <c r="AQ76" i="13"/>
  <c r="AP76" i="13"/>
  <c r="AO76" i="13"/>
  <c r="AN76" i="13"/>
  <c r="AM76" i="13"/>
  <c r="AL76" i="13"/>
  <c r="AK76" i="13"/>
  <c r="AI76" i="13"/>
  <c r="AH76" i="13"/>
  <c r="AG76" i="13"/>
  <c r="AF76" i="13"/>
  <c r="AE76" i="13"/>
  <c r="AD76" i="13"/>
  <c r="AC76" i="13"/>
  <c r="AB76" i="13"/>
  <c r="AA76" i="13"/>
  <c r="Y76" i="13"/>
  <c r="X76" i="13"/>
  <c r="W76" i="13"/>
  <c r="V76" i="13"/>
  <c r="U76" i="13"/>
  <c r="T76" i="13"/>
  <c r="S76" i="13"/>
  <c r="R76" i="13"/>
  <c r="Q76" i="13"/>
  <c r="H76" i="13"/>
  <c r="BD76" i="13" s="1"/>
  <c r="BN75" i="13"/>
  <c r="BM75" i="13"/>
  <c r="BL75" i="13"/>
  <c r="BK75" i="13"/>
  <c r="BJ75" i="13"/>
  <c r="BI75" i="13"/>
  <c r="BH75" i="13"/>
  <c r="BG75" i="13"/>
  <c r="BF75" i="13"/>
  <c r="BE75" i="13"/>
  <c r="BD75" i="13"/>
  <c r="BC75" i="13"/>
  <c r="BB75" i="13"/>
  <c r="BA75" i="13"/>
  <c r="AZ75" i="13"/>
  <c r="AY75" i="13"/>
  <c r="AX75" i="13"/>
  <c r="AW75" i="13"/>
  <c r="AV75" i="13"/>
  <c r="AU75" i="13"/>
  <c r="AT75" i="13"/>
  <c r="AS75" i="13"/>
  <c r="AR75" i="13"/>
  <c r="AQ75" i="13"/>
  <c r="AP75" i="13"/>
  <c r="AN75" i="13"/>
  <c r="AM75" i="13"/>
  <c r="AL75" i="13"/>
  <c r="AK75" i="13"/>
  <c r="AJ75" i="13"/>
  <c r="AI75" i="13"/>
  <c r="AH75" i="13"/>
  <c r="AG75" i="13"/>
  <c r="AF75" i="13"/>
  <c r="AE75" i="13"/>
  <c r="AD75" i="13"/>
  <c r="AC75" i="13"/>
  <c r="AB75" i="13"/>
  <c r="AA75" i="13"/>
  <c r="Z75" i="13"/>
  <c r="Y75" i="13"/>
  <c r="X75" i="13"/>
  <c r="W75" i="13"/>
  <c r="V75" i="13"/>
  <c r="U75" i="13"/>
  <c r="T75" i="13"/>
  <c r="S75" i="13"/>
  <c r="R75" i="13"/>
  <c r="Q75" i="13"/>
  <c r="H75" i="13"/>
  <c r="AO75" i="13" s="1"/>
  <c r="BN74" i="13"/>
  <c r="BM74" i="13"/>
  <c r="BL74" i="13"/>
  <c r="BK74" i="13"/>
  <c r="BJ74" i="13"/>
  <c r="BI74" i="13"/>
  <c r="BH74" i="13"/>
  <c r="BG74" i="13"/>
  <c r="BF74" i="13"/>
  <c r="BE74" i="13"/>
  <c r="BD74" i="13"/>
  <c r="BC74" i="13"/>
  <c r="BB74" i="13"/>
  <c r="BA74" i="13"/>
  <c r="AZ74" i="13"/>
  <c r="AY74" i="13"/>
  <c r="AX74" i="13"/>
  <c r="AW74" i="13"/>
  <c r="AV74" i="13"/>
  <c r="AU74" i="13"/>
  <c r="AT74" i="13"/>
  <c r="AS74" i="13"/>
  <c r="AR74" i="13"/>
  <c r="AQ74" i="13"/>
  <c r="AP74" i="13"/>
  <c r="AN74" i="13"/>
  <c r="AM74" i="13"/>
  <c r="AL74" i="13"/>
  <c r="AK74" i="13"/>
  <c r="AJ74" i="13"/>
  <c r="AI74" i="13"/>
  <c r="AH74" i="13"/>
  <c r="AG74" i="13"/>
  <c r="AF74" i="13"/>
  <c r="AE74" i="13"/>
  <c r="AD74" i="13"/>
  <c r="AC74" i="13"/>
  <c r="AB74" i="13"/>
  <c r="AA74" i="13"/>
  <c r="Z74" i="13"/>
  <c r="Y74" i="13"/>
  <c r="X74" i="13"/>
  <c r="W74" i="13"/>
  <c r="V74" i="13"/>
  <c r="U74" i="13"/>
  <c r="T74" i="13"/>
  <c r="S74" i="13"/>
  <c r="R74" i="13"/>
  <c r="Q74" i="13"/>
  <c r="AO74" i="13"/>
  <c r="BN71" i="13"/>
  <c r="BM71" i="13"/>
  <c r="BL71" i="13"/>
  <c r="BK71" i="13"/>
  <c r="BJ71" i="13"/>
  <c r="BI71" i="13"/>
  <c r="BH71" i="13"/>
  <c r="BG71" i="13"/>
  <c r="BF71" i="13"/>
  <c r="BE71" i="13"/>
  <c r="BD71" i="13"/>
  <c r="BC71" i="13"/>
  <c r="BB71" i="13"/>
  <c r="BA71" i="13"/>
  <c r="AZ71" i="13"/>
  <c r="AY71" i="13"/>
  <c r="AX71" i="13"/>
  <c r="AW71" i="13"/>
  <c r="AV71" i="13"/>
  <c r="AU71" i="13"/>
  <c r="AT71" i="13"/>
  <c r="AS71" i="13"/>
  <c r="AR71" i="13"/>
  <c r="AQ71" i="13"/>
  <c r="AP71" i="13"/>
  <c r="AN71" i="13"/>
  <c r="AM71" i="13"/>
  <c r="AL71" i="13"/>
  <c r="AK71" i="13"/>
  <c r="AJ71" i="13"/>
  <c r="AI71" i="13"/>
  <c r="AH71" i="13"/>
  <c r="AG71" i="13"/>
  <c r="AF71" i="13"/>
  <c r="AE71" i="13"/>
  <c r="AD71" i="13"/>
  <c r="AC71" i="13"/>
  <c r="AB71" i="13"/>
  <c r="AA71" i="13"/>
  <c r="Z71" i="13"/>
  <c r="Y71" i="13"/>
  <c r="X71" i="13"/>
  <c r="W71" i="13"/>
  <c r="V71" i="13"/>
  <c r="U71" i="13"/>
  <c r="T71" i="13"/>
  <c r="S71" i="13"/>
  <c r="R71" i="13"/>
  <c r="Q71" i="13"/>
  <c r="H71" i="13"/>
  <c r="AO71" i="13" s="1"/>
  <c r="BN70" i="13"/>
  <c r="BM70" i="13"/>
  <c r="BL70" i="13"/>
  <c r="BK70" i="13"/>
  <c r="BJ70" i="13"/>
  <c r="BI70" i="13"/>
  <c r="BH70" i="13"/>
  <c r="BG70" i="13"/>
  <c r="BF70" i="13"/>
  <c r="BE70" i="13"/>
  <c r="BD70" i="13"/>
  <c r="BC70" i="13"/>
  <c r="BB70" i="13"/>
  <c r="BA70" i="13"/>
  <c r="AZ70" i="13"/>
  <c r="AY70" i="13"/>
  <c r="AX70" i="13"/>
  <c r="AW70" i="13"/>
  <c r="AV70" i="13"/>
  <c r="AU70" i="13"/>
  <c r="AT70" i="13"/>
  <c r="AS70" i="13"/>
  <c r="AR70" i="13"/>
  <c r="AQ70" i="13"/>
  <c r="AP70" i="13"/>
  <c r="AN70" i="13"/>
  <c r="AM70" i="13"/>
  <c r="AL70" i="13"/>
  <c r="AK70" i="13"/>
  <c r="AJ70" i="13"/>
  <c r="AI70" i="13"/>
  <c r="AH70" i="13"/>
  <c r="AG70" i="13"/>
  <c r="AF70" i="13"/>
  <c r="AE70" i="13"/>
  <c r="AD70" i="13"/>
  <c r="AC70" i="13"/>
  <c r="AB70" i="13"/>
  <c r="AA70" i="13"/>
  <c r="Z70" i="13"/>
  <c r="Y70" i="13"/>
  <c r="X70" i="13"/>
  <c r="W70" i="13"/>
  <c r="V70" i="13"/>
  <c r="U70" i="13"/>
  <c r="T70" i="13"/>
  <c r="S70" i="13"/>
  <c r="R70" i="13"/>
  <c r="Q70" i="13"/>
  <c r="H70" i="13"/>
  <c r="AO70" i="13" s="1"/>
  <c r="BN69" i="13"/>
  <c r="BM69" i="13"/>
  <c r="BL69" i="13"/>
  <c r="BK69" i="13"/>
  <c r="BJ69" i="13"/>
  <c r="BI69" i="13"/>
  <c r="BH69" i="13"/>
  <c r="BG69" i="13"/>
  <c r="BF69" i="13"/>
  <c r="BE69" i="13"/>
  <c r="BD69" i="13"/>
  <c r="BC69" i="13"/>
  <c r="BB69" i="13"/>
  <c r="BA69" i="13"/>
  <c r="AZ69" i="13"/>
  <c r="AY69" i="13"/>
  <c r="AX69" i="13"/>
  <c r="AW69" i="13"/>
  <c r="AV69" i="13"/>
  <c r="AU69" i="13"/>
  <c r="AT69" i="13"/>
  <c r="AS69" i="13"/>
  <c r="AR69" i="13"/>
  <c r="AQ69" i="13"/>
  <c r="AP69" i="13"/>
  <c r="AN69" i="13"/>
  <c r="AM69" i="13"/>
  <c r="AL69" i="13"/>
  <c r="AK69" i="13"/>
  <c r="AJ69" i="13"/>
  <c r="AI69" i="13"/>
  <c r="AH69" i="13"/>
  <c r="AG69" i="13"/>
  <c r="AF69" i="13"/>
  <c r="AE69" i="13"/>
  <c r="AD69" i="13"/>
  <c r="AC69" i="13"/>
  <c r="AB69" i="13"/>
  <c r="AA69" i="13"/>
  <c r="Z69" i="13"/>
  <c r="Y69" i="13"/>
  <c r="X69" i="13"/>
  <c r="W69" i="13"/>
  <c r="V69" i="13"/>
  <c r="U69" i="13"/>
  <c r="T69" i="13"/>
  <c r="S69" i="13"/>
  <c r="R69" i="13"/>
  <c r="Q69" i="13"/>
  <c r="H69" i="13"/>
  <c r="AO69" i="13" s="1"/>
  <c r="BN68" i="13"/>
  <c r="BM68" i="13"/>
  <c r="BL68" i="13"/>
  <c r="BK68" i="13"/>
  <c r="BJ68" i="13"/>
  <c r="BI68" i="13"/>
  <c r="BH68" i="13"/>
  <c r="BG68" i="13"/>
  <c r="BF68"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Z68" i="13"/>
  <c r="Y68" i="13"/>
  <c r="X68" i="13"/>
  <c r="W68" i="13"/>
  <c r="V68" i="13"/>
  <c r="U68" i="13"/>
  <c r="T68" i="13"/>
  <c r="S68" i="13"/>
  <c r="R68" i="13"/>
  <c r="Q68" i="13"/>
  <c r="H68" i="13"/>
  <c r="H59" i="13"/>
  <c r="Q58" i="13"/>
  <c r="R58" i="13" s="1"/>
  <c r="S58" i="13" s="1"/>
  <c r="T58" i="13" s="1"/>
  <c r="U58" i="13" s="1"/>
  <c r="V58" i="13" s="1"/>
  <c r="W58" i="13" s="1"/>
  <c r="X58" i="13" s="1"/>
  <c r="Y58" i="13" s="1"/>
  <c r="Z58" i="13" s="1"/>
  <c r="AA58" i="13" s="1"/>
  <c r="AB58" i="13" s="1"/>
  <c r="AC58" i="13" s="1"/>
  <c r="AD58" i="13" s="1"/>
  <c r="AE58" i="13" s="1"/>
  <c r="AF58" i="13" s="1"/>
  <c r="AG58" i="13" s="1"/>
  <c r="AH58" i="13" s="1"/>
  <c r="AI58" i="13" s="1"/>
  <c r="AJ58" i="13" s="1"/>
  <c r="AK58" i="13" s="1"/>
  <c r="AL58" i="13" s="1"/>
  <c r="AM58" i="13" s="1"/>
  <c r="AN58" i="13" s="1"/>
  <c r="AO58" i="13" s="1"/>
  <c r="AP58" i="13" s="1"/>
  <c r="AQ58" i="13" s="1"/>
  <c r="AR58" i="13" s="1"/>
  <c r="AS58" i="13" s="1"/>
  <c r="AT58" i="13" s="1"/>
  <c r="AU58" i="13" s="1"/>
  <c r="AV58" i="13" s="1"/>
  <c r="AW58" i="13" s="1"/>
  <c r="AX58" i="13" s="1"/>
  <c r="AY58" i="13" s="1"/>
  <c r="AZ58" i="13" s="1"/>
  <c r="BA58" i="13" s="1"/>
  <c r="BB58" i="13" s="1"/>
  <c r="BC58" i="13" s="1"/>
  <c r="BD58" i="13" s="1"/>
  <c r="BE58" i="13" s="1"/>
  <c r="BF58" i="13" s="1"/>
  <c r="BG58" i="13" s="1"/>
  <c r="BH58" i="13" s="1"/>
  <c r="BI58" i="13" s="1"/>
  <c r="BJ58" i="13" s="1"/>
  <c r="BK58" i="13" s="1"/>
  <c r="BL58" i="13" s="1"/>
  <c r="BM58" i="13" s="1"/>
  <c r="BN58" i="13" s="1"/>
  <c r="Q57" i="13"/>
  <c r="J57" i="13" s="1"/>
  <c r="Q54" i="13"/>
  <c r="Q53" i="13"/>
  <c r="R53" i="13" s="1"/>
  <c r="S53" i="13" s="1"/>
  <c r="T53" i="13" s="1"/>
  <c r="U53" i="13" s="1"/>
  <c r="V53" i="13" s="1"/>
  <c r="W53" i="13" s="1"/>
  <c r="X53" i="13" s="1"/>
  <c r="Y53" i="13" s="1"/>
  <c r="Z53" i="13" s="1"/>
  <c r="AA53" i="13" s="1"/>
  <c r="AB53" i="13" s="1"/>
  <c r="AC53" i="13" s="1"/>
  <c r="AD53" i="13" s="1"/>
  <c r="AE53" i="13" s="1"/>
  <c r="AF53" i="13" s="1"/>
  <c r="AG53" i="13" s="1"/>
  <c r="AH53" i="13" s="1"/>
  <c r="AI53" i="13" s="1"/>
  <c r="AJ53" i="13" s="1"/>
  <c r="AK53" i="13" s="1"/>
  <c r="AL53" i="13" s="1"/>
  <c r="AM53" i="13" s="1"/>
  <c r="AN53" i="13" s="1"/>
  <c r="AO53" i="13" s="1"/>
  <c r="AP53" i="13" s="1"/>
  <c r="AQ53" i="13" s="1"/>
  <c r="AR53" i="13" s="1"/>
  <c r="AS53" i="13" s="1"/>
  <c r="AT53" i="13" s="1"/>
  <c r="AU53" i="13" s="1"/>
  <c r="AV53" i="13" s="1"/>
  <c r="AW53" i="13" s="1"/>
  <c r="AX53" i="13" s="1"/>
  <c r="AY53" i="13" s="1"/>
  <c r="AZ53" i="13" s="1"/>
  <c r="BA53" i="13" s="1"/>
  <c r="BB53" i="13" s="1"/>
  <c r="BC53" i="13" s="1"/>
  <c r="BD53" i="13" s="1"/>
  <c r="BE53" i="13" s="1"/>
  <c r="BF53" i="13" s="1"/>
  <c r="BG53" i="13" s="1"/>
  <c r="BH53" i="13" s="1"/>
  <c r="BI53" i="13" s="1"/>
  <c r="BJ53" i="13" s="1"/>
  <c r="BK53" i="13" s="1"/>
  <c r="BL53" i="13" s="1"/>
  <c r="BM53" i="13" s="1"/>
  <c r="BN53" i="13" s="1"/>
  <c r="Q52" i="13"/>
  <c r="R52" i="13" s="1"/>
  <c r="S52" i="13" s="1"/>
  <c r="T52" i="13" s="1"/>
  <c r="U52" i="13" s="1"/>
  <c r="V52" i="13" s="1"/>
  <c r="W52" i="13" s="1"/>
  <c r="X52" i="13" s="1"/>
  <c r="Y52" i="13" s="1"/>
  <c r="Z52" i="13" s="1"/>
  <c r="AA52" i="13" s="1"/>
  <c r="AB52" i="13" s="1"/>
  <c r="AC52" i="13" s="1"/>
  <c r="AD52" i="13" s="1"/>
  <c r="AE52" i="13" s="1"/>
  <c r="AF52" i="13" s="1"/>
  <c r="AG52" i="13" s="1"/>
  <c r="AH52" i="13" s="1"/>
  <c r="AI52" i="13" s="1"/>
  <c r="AJ52" i="13" s="1"/>
  <c r="AK52" i="13" s="1"/>
  <c r="AL52" i="13" s="1"/>
  <c r="AM52" i="13" s="1"/>
  <c r="AN52" i="13" s="1"/>
  <c r="AO52" i="13" s="1"/>
  <c r="AP52" i="13" s="1"/>
  <c r="AQ52" i="13" s="1"/>
  <c r="AR52" i="13" s="1"/>
  <c r="AS52" i="13" s="1"/>
  <c r="AT52" i="13" s="1"/>
  <c r="AU52" i="13" s="1"/>
  <c r="AV52" i="13" s="1"/>
  <c r="AW52" i="13" s="1"/>
  <c r="AX52" i="13" s="1"/>
  <c r="AY52" i="13" s="1"/>
  <c r="AZ52" i="13" s="1"/>
  <c r="BA52" i="13" s="1"/>
  <c r="BB52" i="13" s="1"/>
  <c r="BC52" i="13" s="1"/>
  <c r="BD52" i="13" s="1"/>
  <c r="BE52" i="13" s="1"/>
  <c r="BF52" i="13" s="1"/>
  <c r="BG52" i="13" s="1"/>
  <c r="BH52" i="13" s="1"/>
  <c r="BI52" i="13" s="1"/>
  <c r="BJ52" i="13" s="1"/>
  <c r="BK52" i="13" s="1"/>
  <c r="BL52" i="13" s="1"/>
  <c r="BM52" i="13" s="1"/>
  <c r="BN52" i="13" s="1"/>
  <c r="Q51" i="13"/>
  <c r="R51" i="13" s="1"/>
  <c r="S51" i="13" s="1"/>
  <c r="T51" i="13" s="1"/>
  <c r="U51" i="13" s="1"/>
  <c r="V51" i="13" s="1"/>
  <c r="W51" i="13" s="1"/>
  <c r="X51" i="13" s="1"/>
  <c r="Y51" i="13" s="1"/>
  <c r="Z51" i="13" s="1"/>
  <c r="AA51" i="13" s="1"/>
  <c r="AB51" i="13" s="1"/>
  <c r="AC51" i="13" s="1"/>
  <c r="AD51" i="13" s="1"/>
  <c r="AE51" i="13" s="1"/>
  <c r="AF51" i="13" s="1"/>
  <c r="AG51" i="13" s="1"/>
  <c r="AH51" i="13" s="1"/>
  <c r="AI51" i="13" s="1"/>
  <c r="AJ51" i="13" s="1"/>
  <c r="AK51" i="13" s="1"/>
  <c r="AL51" i="13" s="1"/>
  <c r="AM51" i="13" s="1"/>
  <c r="AN51" i="13" s="1"/>
  <c r="AO51" i="13" s="1"/>
  <c r="AP51" i="13" s="1"/>
  <c r="AQ51" i="13" s="1"/>
  <c r="AR51" i="13" s="1"/>
  <c r="AS51" i="13" s="1"/>
  <c r="AT51" i="13" s="1"/>
  <c r="AU51" i="13" s="1"/>
  <c r="AV51" i="13" s="1"/>
  <c r="AW51" i="13" s="1"/>
  <c r="AX51" i="13" s="1"/>
  <c r="AY51" i="13" s="1"/>
  <c r="AZ51" i="13" s="1"/>
  <c r="BA51" i="13" s="1"/>
  <c r="BB51" i="13" s="1"/>
  <c r="BC51" i="13" s="1"/>
  <c r="BD51" i="13" s="1"/>
  <c r="BE51" i="13" s="1"/>
  <c r="BF51" i="13" s="1"/>
  <c r="BG51" i="13" s="1"/>
  <c r="BH51" i="13" s="1"/>
  <c r="BI51" i="13" s="1"/>
  <c r="BJ51" i="13" s="1"/>
  <c r="BK51" i="13" s="1"/>
  <c r="BL51" i="13" s="1"/>
  <c r="BM51" i="13" s="1"/>
  <c r="BN51" i="13" s="1"/>
  <c r="Q50" i="13"/>
  <c r="S49" i="5" l="1"/>
  <c r="W48" i="5"/>
  <c r="J55" i="13"/>
  <c r="J56" i="13"/>
  <c r="BD77" i="13"/>
  <c r="BH77" i="13"/>
  <c r="BL77" i="13"/>
  <c r="BF77" i="13"/>
  <c r="BJ77" i="13"/>
  <c r="BN77" i="13"/>
  <c r="S77" i="13"/>
  <c r="W77" i="13"/>
  <c r="AM77" i="13"/>
  <c r="AY77" i="13"/>
  <c r="BC77" i="13"/>
  <c r="J52" i="13"/>
  <c r="AI77" i="13"/>
  <c r="BG77" i="13"/>
  <c r="J51" i="13"/>
  <c r="AA77" i="13"/>
  <c r="AE77" i="13"/>
  <c r="AU77" i="13"/>
  <c r="BK77" i="13"/>
  <c r="H77" i="13"/>
  <c r="X77" i="13"/>
  <c r="AF77" i="13"/>
  <c r="AN77" i="13"/>
  <c r="AR77" i="13"/>
  <c r="AV77" i="13"/>
  <c r="AZ77" i="13"/>
  <c r="AT76" i="13"/>
  <c r="AT77" i="13" s="1"/>
  <c r="AQ77" i="13"/>
  <c r="T77" i="13"/>
  <c r="AB77" i="13"/>
  <c r="J53" i="13"/>
  <c r="R57" i="13"/>
  <c r="S57" i="13" s="1"/>
  <c r="T57" i="13" s="1"/>
  <c r="U57" i="13" s="1"/>
  <c r="V57" i="13" s="1"/>
  <c r="W57" i="13" s="1"/>
  <c r="X57" i="13" s="1"/>
  <c r="Y57" i="13" s="1"/>
  <c r="Z57" i="13" s="1"/>
  <c r="AA57" i="13" s="1"/>
  <c r="AB57" i="13" s="1"/>
  <c r="AC57" i="13" s="1"/>
  <c r="AD57" i="13" s="1"/>
  <c r="AE57" i="13" s="1"/>
  <c r="AF57" i="13" s="1"/>
  <c r="AG57" i="13" s="1"/>
  <c r="AH57" i="13" s="1"/>
  <c r="AI57" i="13" s="1"/>
  <c r="AJ57" i="13" s="1"/>
  <c r="AK57" i="13" s="1"/>
  <c r="AL57" i="13" s="1"/>
  <c r="AM57" i="13" s="1"/>
  <c r="AN57" i="13" s="1"/>
  <c r="AO57" i="13" s="1"/>
  <c r="AP57" i="13" s="1"/>
  <c r="AQ57" i="13" s="1"/>
  <c r="AR57" i="13" s="1"/>
  <c r="AS57" i="13" s="1"/>
  <c r="AT57" i="13" s="1"/>
  <c r="AU57" i="13" s="1"/>
  <c r="AV57" i="13" s="1"/>
  <c r="AW57" i="13" s="1"/>
  <c r="AX57" i="13" s="1"/>
  <c r="AY57" i="13" s="1"/>
  <c r="AZ57" i="13" s="1"/>
  <c r="BA57" i="13" s="1"/>
  <c r="BB57" i="13" s="1"/>
  <c r="BC57" i="13" s="1"/>
  <c r="BD57" i="13" s="1"/>
  <c r="BE57" i="13" s="1"/>
  <c r="BF57" i="13" s="1"/>
  <c r="BG57" i="13" s="1"/>
  <c r="BH57" i="13" s="1"/>
  <c r="BI57" i="13" s="1"/>
  <c r="BJ57" i="13" s="1"/>
  <c r="BK57" i="13" s="1"/>
  <c r="BL57" i="13" s="1"/>
  <c r="BM57" i="13" s="1"/>
  <c r="BN57" i="13" s="1"/>
  <c r="Z76" i="13"/>
  <c r="Z77" i="13" s="1"/>
  <c r="Q59" i="13"/>
  <c r="J50" i="13"/>
  <c r="R50" i="13"/>
  <c r="Q77" i="13"/>
  <c r="Y77" i="13"/>
  <c r="AG77" i="13"/>
  <c r="AS77" i="13"/>
  <c r="BI77" i="13"/>
  <c r="R77" i="13"/>
  <c r="V77" i="13"/>
  <c r="AD77" i="13"/>
  <c r="AH77" i="13"/>
  <c r="AL77" i="13"/>
  <c r="AP77" i="13"/>
  <c r="AX77" i="13"/>
  <c r="BB77" i="13"/>
  <c r="U77" i="13"/>
  <c r="AC77" i="13"/>
  <c r="AK77" i="13"/>
  <c r="AO77" i="13"/>
  <c r="AW77" i="13"/>
  <c r="BA77" i="13"/>
  <c r="BE77" i="13"/>
  <c r="BM77" i="13"/>
  <c r="J54" i="13"/>
  <c r="R54" i="13"/>
  <c r="S54" i="13" s="1"/>
  <c r="T54" i="13" s="1"/>
  <c r="U54" i="13" s="1"/>
  <c r="V54" i="13" s="1"/>
  <c r="W54" i="13" s="1"/>
  <c r="X54" i="13" s="1"/>
  <c r="Y54" i="13" s="1"/>
  <c r="Z54" i="13" s="1"/>
  <c r="AA54" i="13" s="1"/>
  <c r="AB54" i="13" s="1"/>
  <c r="AC54" i="13" s="1"/>
  <c r="AD54" i="13" s="1"/>
  <c r="AE54" i="13" s="1"/>
  <c r="AF54" i="13" s="1"/>
  <c r="AG54" i="13" s="1"/>
  <c r="AH54" i="13" s="1"/>
  <c r="AI54" i="13" s="1"/>
  <c r="AJ54" i="13" s="1"/>
  <c r="AK54" i="13" s="1"/>
  <c r="AL54" i="13" s="1"/>
  <c r="AM54" i="13" s="1"/>
  <c r="AN54" i="13" s="1"/>
  <c r="AO54" i="13" s="1"/>
  <c r="AP54" i="13" s="1"/>
  <c r="AQ54" i="13" s="1"/>
  <c r="AR54" i="13" s="1"/>
  <c r="AS54" i="13" s="1"/>
  <c r="AT54" i="13" s="1"/>
  <c r="AU54" i="13" s="1"/>
  <c r="AV54" i="13" s="1"/>
  <c r="AW54" i="13" s="1"/>
  <c r="AX54" i="13" s="1"/>
  <c r="AY54" i="13" s="1"/>
  <c r="AZ54" i="13" s="1"/>
  <c r="BA54" i="13" s="1"/>
  <c r="BB54" i="13" s="1"/>
  <c r="BC54" i="13" s="1"/>
  <c r="BD54" i="13" s="1"/>
  <c r="BE54" i="13" s="1"/>
  <c r="BF54" i="13" s="1"/>
  <c r="BG54" i="13" s="1"/>
  <c r="BH54" i="13" s="1"/>
  <c r="BI54" i="13" s="1"/>
  <c r="BJ54" i="13" s="1"/>
  <c r="BK54" i="13" s="1"/>
  <c r="BL54" i="13" s="1"/>
  <c r="BM54" i="13" s="1"/>
  <c r="BN54" i="13" s="1"/>
  <c r="J58" i="13"/>
  <c r="AJ76" i="13"/>
  <c r="AJ77" i="13" s="1"/>
  <c r="T49" i="5" l="1"/>
  <c r="T51" i="5" s="1"/>
  <c r="S51" i="5"/>
  <c r="X48" i="5"/>
  <c r="R59" i="13"/>
  <c r="S50" i="13"/>
  <c r="H63" i="13"/>
  <c r="U49" i="5" l="1"/>
  <c r="U51" i="5" s="1"/>
  <c r="Y48" i="5"/>
  <c r="S59" i="13"/>
  <c r="T50" i="13"/>
  <c r="G58" i="5"/>
  <c r="F58" i="5" s="1"/>
  <c r="G57" i="5"/>
  <c r="J10" i="5"/>
  <c r="J9" i="5"/>
  <c r="J8" i="5"/>
  <c r="F55" i="5"/>
  <c r="Q33" i="13"/>
  <c r="H34" i="13"/>
  <c r="H35" i="13"/>
  <c r="H36" i="13"/>
  <c r="H37" i="13"/>
  <c r="H38" i="13"/>
  <c r="H39" i="13"/>
  <c r="Q17" i="13"/>
  <c r="J17" i="13" s="1"/>
  <c r="Q28" i="5"/>
  <c r="R28" i="5" s="1"/>
  <c r="S28" i="5" s="1"/>
  <c r="V49" i="5" l="1"/>
  <c r="V51" i="5" s="1"/>
  <c r="F56" i="5"/>
  <c r="R56" i="5" s="1"/>
  <c r="W49" i="5"/>
  <c r="W51" i="5" s="1"/>
  <c r="Z48" i="5"/>
  <c r="T59" i="13"/>
  <c r="U50" i="13"/>
  <c r="F68" i="5"/>
  <c r="F24" i="5"/>
  <c r="F69" i="5" s="1"/>
  <c r="R17" i="13"/>
  <c r="S17" i="13" s="1"/>
  <c r="Q18" i="13"/>
  <c r="Q19" i="13"/>
  <c r="Q20" i="13"/>
  <c r="Q21" i="13"/>
  <c r="Q22" i="13"/>
  <c r="Q23" i="13"/>
  <c r="J23" i="13" s="1"/>
  <c r="R33" i="5"/>
  <c r="R34" i="5" s="1"/>
  <c r="Q34" i="13"/>
  <c r="Q35" i="13"/>
  <c r="Q36" i="13"/>
  <c r="Q37" i="13"/>
  <c r="Q38" i="13"/>
  <c r="Q39" i="13"/>
  <c r="R33" i="13"/>
  <c r="R34" i="13"/>
  <c r="R35" i="13"/>
  <c r="R36" i="13"/>
  <c r="R37" i="13"/>
  <c r="R38" i="13"/>
  <c r="R39" i="13"/>
  <c r="S33" i="13"/>
  <c r="S34" i="13"/>
  <c r="S35" i="13"/>
  <c r="S36" i="13"/>
  <c r="S37" i="13"/>
  <c r="S38" i="13"/>
  <c r="S39" i="13"/>
  <c r="T33" i="13"/>
  <c r="T34" i="13"/>
  <c r="T35" i="13"/>
  <c r="T36" i="13"/>
  <c r="T37" i="13"/>
  <c r="T38" i="13"/>
  <c r="T39" i="13"/>
  <c r="U33" i="13"/>
  <c r="U34" i="13"/>
  <c r="U35" i="13"/>
  <c r="U36" i="13"/>
  <c r="U37" i="13"/>
  <c r="U38" i="13"/>
  <c r="U39" i="13"/>
  <c r="V33" i="13"/>
  <c r="V34" i="13"/>
  <c r="V35" i="13"/>
  <c r="V36" i="13"/>
  <c r="V37" i="13"/>
  <c r="V38" i="13"/>
  <c r="V39" i="13"/>
  <c r="W33" i="13"/>
  <c r="W34" i="13"/>
  <c r="W35" i="13"/>
  <c r="W36" i="13"/>
  <c r="W37" i="13"/>
  <c r="W38" i="13"/>
  <c r="W39" i="13"/>
  <c r="X33" i="13"/>
  <c r="X34" i="13"/>
  <c r="X35" i="13"/>
  <c r="X36" i="13"/>
  <c r="X37" i="13"/>
  <c r="X38" i="13"/>
  <c r="X39" i="13"/>
  <c r="Y33" i="13"/>
  <c r="Y34" i="13"/>
  <c r="Y35" i="13"/>
  <c r="Y36" i="13"/>
  <c r="Y37" i="13"/>
  <c r="Y38" i="13"/>
  <c r="Y39" i="13"/>
  <c r="Z33" i="13"/>
  <c r="Z34" i="13"/>
  <c r="Z35" i="13"/>
  <c r="Z36" i="13"/>
  <c r="Z37" i="13"/>
  <c r="Z38" i="13"/>
  <c r="Z39" i="13"/>
  <c r="AA33" i="13"/>
  <c r="AA34" i="13"/>
  <c r="AA35" i="13"/>
  <c r="AA36" i="13"/>
  <c r="AA37" i="13"/>
  <c r="AA38" i="13"/>
  <c r="AA39" i="13"/>
  <c r="AB33" i="13"/>
  <c r="AB34" i="13"/>
  <c r="AB35" i="13"/>
  <c r="AB36" i="13"/>
  <c r="AB37" i="13"/>
  <c r="AB38" i="13"/>
  <c r="AB39" i="13"/>
  <c r="AC33" i="13"/>
  <c r="AC34" i="13"/>
  <c r="AC35" i="13"/>
  <c r="AC36" i="13"/>
  <c r="AC37" i="13"/>
  <c r="AC38" i="13"/>
  <c r="AC39" i="13"/>
  <c r="AD33" i="13"/>
  <c r="AD34" i="13"/>
  <c r="AD35" i="13"/>
  <c r="AD36" i="13"/>
  <c r="AD37" i="13"/>
  <c r="AD38" i="13"/>
  <c r="AD39" i="13"/>
  <c r="AE33" i="13"/>
  <c r="AE34" i="13"/>
  <c r="AE35" i="13"/>
  <c r="AE36" i="13"/>
  <c r="AE37" i="13"/>
  <c r="AE38" i="13"/>
  <c r="AE39" i="13"/>
  <c r="AF33" i="13"/>
  <c r="AF34" i="13"/>
  <c r="AF35" i="13"/>
  <c r="AF36" i="13"/>
  <c r="AF37" i="13"/>
  <c r="AF38" i="13"/>
  <c r="AF39" i="13"/>
  <c r="AG33" i="13"/>
  <c r="AG34" i="13"/>
  <c r="AG35" i="13"/>
  <c r="AG36" i="13"/>
  <c r="AG37" i="13"/>
  <c r="AG38" i="13"/>
  <c r="AG39" i="13"/>
  <c r="AH33" i="13"/>
  <c r="AH34" i="13"/>
  <c r="AH35" i="13"/>
  <c r="AH36" i="13"/>
  <c r="AH37" i="13"/>
  <c r="AH38" i="13"/>
  <c r="AH39" i="13"/>
  <c r="AI33" i="13"/>
  <c r="AI34" i="13"/>
  <c r="AI35" i="13"/>
  <c r="AI36" i="13"/>
  <c r="AI37" i="13"/>
  <c r="AI38" i="13"/>
  <c r="AI39" i="13"/>
  <c r="AJ33" i="13"/>
  <c r="AJ34" i="13"/>
  <c r="AJ35" i="13"/>
  <c r="AJ36" i="13"/>
  <c r="AJ37" i="13"/>
  <c r="AJ38" i="13"/>
  <c r="AJ39" i="13"/>
  <c r="AK33" i="13"/>
  <c r="AK34" i="13"/>
  <c r="AK35" i="13"/>
  <c r="AK36" i="13"/>
  <c r="AK37" i="13"/>
  <c r="AK38" i="13"/>
  <c r="AK39" i="13"/>
  <c r="AL33" i="13"/>
  <c r="AL34" i="13"/>
  <c r="AL35" i="13"/>
  <c r="AL36" i="13"/>
  <c r="AL37" i="13"/>
  <c r="AL38" i="13"/>
  <c r="AL39" i="13"/>
  <c r="AM33" i="13"/>
  <c r="AM34" i="13"/>
  <c r="AM35" i="13"/>
  <c r="AM36" i="13"/>
  <c r="AM37" i="13"/>
  <c r="AM38" i="13"/>
  <c r="AM39" i="13"/>
  <c r="AN33" i="13"/>
  <c r="AN34" i="13"/>
  <c r="AN35" i="13"/>
  <c r="AN36" i="13"/>
  <c r="AN37" i="13"/>
  <c r="AN38" i="13"/>
  <c r="AN39" i="13"/>
  <c r="AO33" i="13"/>
  <c r="AO34" i="13"/>
  <c r="AO35" i="13"/>
  <c r="AO36" i="13"/>
  <c r="AO37" i="13"/>
  <c r="AO38" i="13"/>
  <c r="AO39" i="13"/>
  <c r="AP33" i="13"/>
  <c r="AP34" i="13"/>
  <c r="AP35" i="13"/>
  <c r="AP36" i="13"/>
  <c r="AP37" i="13"/>
  <c r="AP38" i="13"/>
  <c r="AP39" i="13"/>
  <c r="AQ33" i="13"/>
  <c r="AQ34" i="13"/>
  <c r="AQ35" i="13"/>
  <c r="AQ36" i="13"/>
  <c r="AQ37" i="13"/>
  <c r="AQ38" i="13"/>
  <c r="AQ39" i="13"/>
  <c r="AR33" i="13"/>
  <c r="AR34" i="13"/>
  <c r="AR35" i="13"/>
  <c r="AR36" i="13"/>
  <c r="AR37" i="13"/>
  <c r="AR38" i="13"/>
  <c r="AR39" i="13"/>
  <c r="AS33" i="13"/>
  <c r="AS34" i="13"/>
  <c r="AS35" i="13"/>
  <c r="AS36" i="13"/>
  <c r="AS37" i="13"/>
  <c r="AS38" i="13"/>
  <c r="AS39" i="13"/>
  <c r="AT33" i="13"/>
  <c r="AT34" i="13"/>
  <c r="AT35" i="13"/>
  <c r="AT36" i="13"/>
  <c r="AT37" i="13"/>
  <c r="AT38" i="13"/>
  <c r="AT39" i="13"/>
  <c r="AU33" i="13"/>
  <c r="AU34" i="13"/>
  <c r="AU35" i="13"/>
  <c r="AU36" i="13"/>
  <c r="AU37" i="13"/>
  <c r="AU38" i="13"/>
  <c r="AU39" i="13"/>
  <c r="AV33" i="13"/>
  <c r="AV34" i="13"/>
  <c r="AV35" i="13"/>
  <c r="AV36" i="13"/>
  <c r="AV37" i="13"/>
  <c r="AV38" i="13"/>
  <c r="AV39" i="13"/>
  <c r="AW33" i="13"/>
  <c r="AW34" i="13"/>
  <c r="AW35" i="13"/>
  <c r="AW36" i="13"/>
  <c r="AW37" i="13"/>
  <c r="AW38" i="13"/>
  <c r="AW39" i="13"/>
  <c r="AX33" i="13"/>
  <c r="AX34" i="13"/>
  <c r="AX35" i="13"/>
  <c r="AX36" i="13"/>
  <c r="AX37" i="13"/>
  <c r="AX38" i="13"/>
  <c r="AX39" i="13"/>
  <c r="AY33" i="13"/>
  <c r="AY34" i="13"/>
  <c r="AY35" i="13"/>
  <c r="AY36" i="13"/>
  <c r="AY37" i="13"/>
  <c r="AY38" i="13"/>
  <c r="AY39" i="13"/>
  <c r="AZ33" i="13"/>
  <c r="AZ34" i="13"/>
  <c r="AZ35" i="13"/>
  <c r="AZ36" i="13"/>
  <c r="AZ37" i="13"/>
  <c r="AZ38" i="13"/>
  <c r="AZ39" i="13"/>
  <c r="BA33" i="13"/>
  <c r="BA34" i="13"/>
  <c r="BA35" i="13"/>
  <c r="BA36" i="13"/>
  <c r="BA37" i="13"/>
  <c r="BA38" i="13"/>
  <c r="BA39" i="13"/>
  <c r="BB33" i="13"/>
  <c r="BB34" i="13"/>
  <c r="BB35" i="13"/>
  <c r="BB36" i="13"/>
  <c r="BB37" i="13"/>
  <c r="BB38" i="13"/>
  <c r="BB39" i="13"/>
  <c r="BC33" i="13"/>
  <c r="BC34" i="13"/>
  <c r="BC35" i="13"/>
  <c r="BC36" i="13"/>
  <c r="BC37" i="13"/>
  <c r="BC38" i="13"/>
  <c r="BC39" i="13"/>
  <c r="BD33" i="13"/>
  <c r="BD34" i="13"/>
  <c r="BD35" i="13"/>
  <c r="BD36" i="13"/>
  <c r="BD37" i="13"/>
  <c r="BD38" i="13"/>
  <c r="BD39" i="13"/>
  <c r="BE33" i="13"/>
  <c r="BE34" i="13"/>
  <c r="BE35" i="13"/>
  <c r="BE36" i="13"/>
  <c r="BE37" i="13"/>
  <c r="BE38" i="13"/>
  <c r="BE39" i="13"/>
  <c r="BF33" i="13"/>
  <c r="BF34" i="13"/>
  <c r="BF35" i="13"/>
  <c r="BF36" i="13"/>
  <c r="BF37" i="13"/>
  <c r="BF38" i="13"/>
  <c r="BF39" i="13"/>
  <c r="BG33" i="13"/>
  <c r="BG34" i="13"/>
  <c r="BG35" i="13"/>
  <c r="BG36" i="13"/>
  <c r="BG37" i="13"/>
  <c r="BG38" i="13"/>
  <c r="BG39" i="13"/>
  <c r="BH33" i="13"/>
  <c r="BH34" i="13"/>
  <c r="BH35" i="13"/>
  <c r="BH36" i="13"/>
  <c r="BH37" i="13"/>
  <c r="BH38" i="13"/>
  <c r="BH39" i="13"/>
  <c r="BI33" i="13"/>
  <c r="BI34" i="13"/>
  <c r="BI35" i="13"/>
  <c r="BI36" i="13"/>
  <c r="BI37" i="13"/>
  <c r="BI38" i="13"/>
  <c r="BI39" i="13"/>
  <c r="BJ33" i="13"/>
  <c r="BJ34" i="13"/>
  <c r="BJ35" i="13"/>
  <c r="BJ36" i="13"/>
  <c r="BJ37" i="13"/>
  <c r="BJ38" i="13"/>
  <c r="BJ39" i="13"/>
  <c r="BK33" i="13"/>
  <c r="BK34" i="13"/>
  <c r="BK35" i="13"/>
  <c r="BK36" i="13"/>
  <c r="BK37" i="13"/>
  <c r="BK38" i="13"/>
  <c r="BK39" i="13"/>
  <c r="BL33" i="13"/>
  <c r="BL34" i="13"/>
  <c r="BL35" i="13"/>
  <c r="BL36" i="13"/>
  <c r="BL37" i="13"/>
  <c r="BL38" i="13"/>
  <c r="BL39" i="13"/>
  <c r="BM33" i="13"/>
  <c r="BM34" i="13"/>
  <c r="BM35" i="13"/>
  <c r="BM36" i="13"/>
  <c r="BM37" i="13"/>
  <c r="BM38" i="13"/>
  <c r="BM39" i="13"/>
  <c r="BN33" i="13"/>
  <c r="BN34" i="13"/>
  <c r="BN35" i="13"/>
  <c r="BN36" i="13"/>
  <c r="BN37" i="13"/>
  <c r="BN38" i="13"/>
  <c r="BN39" i="13"/>
  <c r="I29" i="10"/>
  <c r="I30" i="10" s="1"/>
  <c r="I65" i="10" s="1"/>
  <c r="R58" i="5"/>
  <c r="R55" i="5"/>
  <c r="F57" i="5"/>
  <c r="R57" i="5" s="1"/>
  <c r="F25" i="5"/>
  <c r="H40" i="13"/>
  <c r="I67" i="10"/>
  <c r="I76" i="10"/>
  <c r="I77" i="10"/>
  <c r="I85" i="10"/>
  <c r="I84" i="10"/>
  <c r="I41" i="10"/>
  <c r="I66" i="10" s="1"/>
  <c r="I53" i="10"/>
  <c r="I54" i="10" s="1"/>
  <c r="I83" i="10" s="1"/>
  <c r="F7" i="5"/>
  <c r="G3" i="10"/>
  <c r="F3" i="13"/>
  <c r="X49" i="5" l="1"/>
  <c r="X51" i="5" s="1"/>
  <c r="AA48" i="5"/>
  <c r="F26" i="5"/>
  <c r="I87" i="10"/>
  <c r="I23" i="10" s="1"/>
  <c r="F43" i="5" s="1"/>
  <c r="R43" i="5" s="1"/>
  <c r="S43" i="5" s="1"/>
  <c r="T43" i="5" s="1"/>
  <c r="U43" i="5" s="1"/>
  <c r="V43" i="5" s="1"/>
  <c r="W43" i="5" s="1"/>
  <c r="X43" i="5" s="1"/>
  <c r="Y43" i="5" s="1"/>
  <c r="Z43" i="5" s="1"/>
  <c r="AA43" i="5" s="1"/>
  <c r="AB43" i="5" s="1"/>
  <c r="AC43" i="5" s="1"/>
  <c r="AD43" i="5" s="1"/>
  <c r="AE43" i="5" s="1"/>
  <c r="AF43" i="5" s="1"/>
  <c r="AG43" i="5" s="1"/>
  <c r="AH43" i="5" s="1"/>
  <c r="AI43" i="5" s="1"/>
  <c r="AJ43" i="5" s="1"/>
  <c r="AK43" i="5" s="1"/>
  <c r="AL43" i="5" s="1"/>
  <c r="AM43" i="5" s="1"/>
  <c r="AN43" i="5" s="1"/>
  <c r="AO43" i="5" s="1"/>
  <c r="AP43" i="5" s="1"/>
  <c r="AQ43" i="5" s="1"/>
  <c r="AR43" i="5" s="1"/>
  <c r="AS43" i="5" s="1"/>
  <c r="AT43" i="5" s="1"/>
  <c r="AU43" i="5" s="1"/>
  <c r="AV43" i="5" s="1"/>
  <c r="AW43" i="5" s="1"/>
  <c r="AX43" i="5" s="1"/>
  <c r="AY43" i="5" s="1"/>
  <c r="AZ43" i="5" s="1"/>
  <c r="BA43" i="5" s="1"/>
  <c r="BB43" i="5" s="1"/>
  <c r="BC43" i="5" s="1"/>
  <c r="BD43" i="5" s="1"/>
  <c r="BE43" i="5" s="1"/>
  <c r="BF43" i="5" s="1"/>
  <c r="BG43" i="5" s="1"/>
  <c r="BH43" i="5" s="1"/>
  <c r="BI43" i="5" s="1"/>
  <c r="BJ43" i="5" s="1"/>
  <c r="BK43" i="5" s="1"/>
  <c r="BL43" i="5" s="1"/>
  <c r="BM43" i="5" s="1"/>
  <c r="BN43" i="5" s="1"/>
  <c r="BO43" i="5" s="1"/>
  <c r="U59" i="13"/>
  <c r="V50" i="13"/>
  <c r="R23" i="13"/>
  <c r="S23" i="13" s="1"/>
  <c r="T23" i="13" s="1"/>
  <c r="U23" i="13" s="1"/>
  <c r="V23" i="13" s="1"/>
  <c r="W23" i="13" s="1"/>
  <c r="X23" i="13" s="1"/>
  <c r="Y23" i="13" s="1"/>
  <c r="Z23" i="13" s="1"/>
  <c r="AA23" i="13" s="1"/>
  <c r="AB23" i="13" s="1"/>
  <c r="AC23" i="13" s="1"/>
  <c r="AD23" i="13" s="1"/>
  <c r="AE23" i="13" s="1"/>
  <c r="AF23" i="13" s="1"/>
  <c r="AG23" i="13" s="1"/>
  <c r="AH23" i="13" s="1"/>
  <c r="AI23" i="13" s="1"/>
  <c r="AJ23" i="13" s="1"/>
  <c r="AK23" i="13" s="1"/>
  <c r="AL23" i="13" s="1"/>
  <c r="AM23" i="13" s="1"/>
  <c r="AN23" i="13" s="1"/>
  <c r="AO23" i="13" s="1"/>
  <c r="AP23" i="13" s="1"/>
  <c r="AQ23" i="13" s="1"/>
  <c r="AR23" i="13" s="1"/>
  <c r="AS23" i="13" s="1"/>
  <c r="AT23" i="13" s="1"/>
  <c r="AU23" i="13" s="1"/>
  <c r="AV23" i="13" s="1"/>
  <c r="AW23" i="13" s="1"/>
  <c r="AX23" i="13" s="1"/>
  <c r="AY23" i="13" s="1"/>
  <c r="AZ23" i="13" s="1"/>
  <c r="BA23" i="13" s="1"/>
  <c r="BB23" i="13" s="1"/>
  <c r="BC23" i="13" s="1"/>
  <c r="BD23" i="13" s="1"/>
  <c r="BE23" i="13" s="1"/>
  <c r="BF23" i="13" s="1"/>
  <c r="BG23" i="13" s="1"/>
  <c r="BH23" i="13" s="1"/>
  <c r="BI23" i="13" s="1"/>
  <c r="BJ23" i="13" s="1"/>
  <c r="BK23" i="13" s="1"/>
  <c r="BL23" i="13" s="1"/>
  <c r="BM23" i="13" s="1"/>
  <c r="BN23" i="13" s="1"/>
  <c r="S55" i="5"/>
  <c r="R21" i="13"/>
  <c r="S21" i="13" s="1"/>
  <c r="T21" i="13" s="1"/>
  <c r="U21" i="13" s="1"/>
  <c r="V21" i="13" s="1"/>
  <c r="W21" i="13" s="1"/>
  <c r="X21" i="13" s="1"/>
  <c r="Y21" i="13" s="1"/>
  <c r="Z21" i="13" s="1"/>
  <c r="AA21" i="13" s="1"/>
  <c r="AB21" i="13" s="1"/>
  <c r="AC21" i="13" s="1"/>
  <c r="AD21" i="13" s="1"/>
  <c r="AE21" i="13" s="1"/>
  <c r="AF21" i="13" s="1"/>
  <c r="AG21" i="13" s="1"/>
  <c r="AH21" i="13" s="1"/>
  <c r="AI21" i="13" s="1"/>
  <c r="AJ21" i="13" s="1"/>
  <c r="AK21" i="13" s="1"/>
  <c r="AL21" i="13" s="1"/>
  <c r="AM21" i="13" s="1"/>
  <c r="AN21" i="13" s="1"/>
  <c r="AO21" i="13" s="1"/>
  <c r="AP21" i="13" s="1"/>
  <c r="AQ21" i="13" s="1"/>
  <c r="AR21" i="13" s="1"/>
  <c r="AS21" i="13" s="1"/>
  <c r="AT21" i="13" s="1"/>
  <c r="AU21" i="13" s="1"/>
  <c r="AV21" i="13" s="1"/>
  <c r="AW21" i="13" s="1"/>
  <c r="AX21" i="13" s="1"/>
  <c r="AY21" i="13" s="1"/>
  <c r="AZ21" i="13" s="1"/>
  <c r="BA21" i="13" s="1"/>
  <c r="BB21" i="13" s="1"/>
  <c r="BC21" i="13" s="1"/>
  <c r="BD21" i="13" s="1"/>
  <c r="BE21" i="13" s="1"/>
  <c r="BF21" i="13" s="1"/>
  <c r="BG21" i="13" s="1"/>
  <c r="BH21" i="13" s="1"/>
  <c r="BI21" i="13" s="1"/>
  <c r="BJ21" i="13" s="1"/>
  <c r="BK21" i="13" s="1"/>
  <c r="BL21" i="13" s="1"/>
  <c r="BM21" i="13" s="1"/>
  <c r="BN21" i="13" s="1"/>
  <c r="J21" i="13"/>
  <c r="R20" i="13"/>
  <c r="S20" i="13" s="1"/>
  <c r="T20" i="13" s="1"/>
  <c r="U20" i="13" s="1"/>
  <c r="V20" i="13" s="1"/>
  <c r="W20" i="13" s="1"/>
  <c r="X20" i="13" s="1"/>
  <c r="Y20" i="13" s="1"/>
  <c r="Z20" i="13" s="1"/>
  <c r="AA20" i="13" s="1"/>
  <c r="AB20" i="13" s="1"/>
  <c r="AC20" i="13" s="1"/>
  <c r="AD20" i="13" s="1"/>
  <c r="AE20" i="13" s="1"/>
  <c r="AF20" i="13" s="1"/>
  <c r="AG20" i="13" s="1"/>
  <c r="AH20" i="13" s="1"/>
  <c r="AI20" i="13" s="1"/>
  <c r="AJ20" i="13" s="1"/>
  <c r="AK20" i="13" s="1"/>
  <c r="AL20" i="13" s="1"/>
  <c r="AM20" i="13" s="1"/>
  <c r="AN20" i="13" s="1"/>
  <c r="AO20" i="13" s="1"/>
  <c r="AP20" i="13" s="1"/>
  <c r="AQ20" i="13" s="1"/>
  <c r="AR20" i="13" s="1"/>
  <c r="AS20" i="13" s="1"/>
  <c r="AT20" i="13" s="1"/>
  <c r="AU20" i="13" s="1"/>
  <c r="AV20" i="13" s="1"/>
  <c r="AW20" i="13" s="1"/>
  <c r="AX20" i="13" s="1"/>
  <c r="AY20" i="13" s="1"/>
  <c r="AZ20" i="13" s="1"/>
  <c r="BA20" i="13" s="1"/>
  <c r="BB20" i="13" s="1"/>
  <c r="BC20" i="13" s="1"/>
  <c r="BD20" i="13" s="1"/>
  <c r="BE20" i="13" s="1"/>
  <c r="BF20" i="13" s="1"/>
  <c r="BG20" i="13" s="1"/>
  <c r="BH20" i="13" s="1"/>
  <c r="BI20" i="13" s="1"/>
  <c r="BJ20" i="13" s="1"/>
  <c r="BK20" i="13" s="1"/>
  <c r="BL20" i="13" s="1"/>
  <c r="BM20" i="13" s="1"/>
  <c r="BN20" i="13" s="1"/>
  <c r="J20" i="13"/>
  <c r="R19" i="13"/>
  <c r="S19" i="13" s="1"/>
  <c r="T19" i="13" s="1"/>
  <c r="U19" i="13" s="1"/>
  <c r="V19" i="13" s="1"/>
  <c r="W19" i="13" s="1"/>
  <c r="X19" i="13" s="1"/>
  <c r="Y19" i="13" s="1"/>
  <c r="Z19" i="13" s="1"/>
  <c r="AA19" i="13" s="1"/>
  <c r="AB19" i="13" s="1"/>
  <c r="AC19" i="13" s="1"/>
  <c r="AD19" i="13" s="1"/>
  <c r="AE19" i="13" s="1"/>
  <c r="AF19" i="13" s="1"/>
  <c r="AG19" i="13" s="1"/>
  <c r="AH19" i="13" s="1"/>
  <c r="AI19" i="13" s="1"/>
  <c r="AJ19" i="13" s="1"/>
  <c r="AK19" i="13" s="1"/>
  <c r="AL19" i="13" s="1"/>
  <c r="AM19" i="13" s="1"/>
  <c r="AN19" i="13" s="1"/>
  <c r="AO19" i="13" s="1"/>
  <c r="AP19" i="13" s="1"/>
  <c r="AQ19" i="13" s="1"/>
  <c r="AR19" i="13" s="1"/>
  <c r="AS19" i="13" s="1"/>
  <c r="AT19" i="13" s="1"/>
  <c r="AU19" i="13" s="1"/>
  <c r="AV19" i="13" s="1"/>
  <c r="AW19" i="13" s="1"/>
  <c r="AX19" i="13" s="1"/>
  <c r="AY19" i="13" s="1"/>
  <c r="AZ19" i="13" s="1"/>
  <c r="BA19" i="13" s="1"/>
  <c r="BB19" i="13" s="1"/>
  <c r="BC19" i="13" s="1"/>
  <c r="BD19" i="13" s="1"/>
  <c r="BE19" i="13" s="1"/>
  <c r="BF19" i="13" s="1"/>
  <c r="BG19" i="13" s="1"/>
  <c r="BH19" i="13" s="1"/>
  <c r="BI19" i="13" s="1"/>
  <c r="BJ19" i="13" s="1"/>
  <c r="BK19" i="13" s="1"/>
  <c r="BL19" i="13" s="1"/>
  <c r="BM19" i="13" s="1"/>
  <c r="BN19" i="13" s="1"/>
  <c r="J19" i="13"/>
  <c r="R22" i="13"/>
  <c r="S22" i="13" s="1"/>
  <c r="T22" i="13" s="1"/>
  <c r="U22" i="13" s="1"/>
  <c r="V22" i="13" s="1"/>
  <c r="W22" i="13" s="1"/>
  <c r="X22" i="13" s="1"/>
  <c r="Y22" i="13" s="1"/>
  <c r="Z22" i="13" s="1"/>
  <c r="AA22" i="13" s="1"/>
  <c r="AB22" i="13" s="1"/>
  <c r="AC22" i="13" s="1"/>
  <c r="AD22" i="13" s="1"/>
  <c r="AE22" i="13" s="1"/>
  <c r="AF22" i="13" s="1"/>
  <c r="AG22" i="13" s="1"/>
  <c r="AH22" i="13" s="1"/>
  <c r="AI22" i="13" s="1"/>
  <c r="AJ22" i="13" s="1"/>
  <c r="AK22" i="13" s="1"/>
  <c r="AL22" i="13" s="1"/>
  <c r="AM22" i="13" s="1"/>
  <c r="AN22" i="13" s="1"/>
  <c r="AO22" i="13" s="1"/>
  <c r="AP22" i="13" s="1"/>
  <c r="AQ22" i="13" s="1"/>
  <c r="AR22" i="13" s="1"/>
  <c r="AS22" i="13" s="1"/>
  <c r="AT22" i="13" s="1"/>
  <c r="AU22" i="13" s="1"/>
  <c r="AV22" i="13" s="1"/>
  <c r="AW22" i="13" s="1"/>
  <c r="AX22" i="13" s="1"/>
  <c r="AY22" i="13" s="1"/>
  <c r="AZ22" i="13" s="1"/>
  <c r="BA22" i="13" s="1"/>
  <c r="BB22" i="13" s="1"/>
  <c r="BC22" i="13" s="1"/>
  <c r="BD22" i="13" s="1"/>
  <c r="BE22" i="13" s="1"/>
  <c r="BF22" i="13" s="1"/>
  <c r="BG22" i="13" s="1"/>
  <c r="BH22" i="13" s="1"/>
  <c r="BI22" i="13" s="1"/>
  <c r="BJ22" i="13" s="1"/>
  <c r="BK22" i="13" s="1"/>
  <c r="BL22" i="13" s="1"/>
  <c r="BM22" i="13" s="1"/>
  <c r="BN22" i="13" s="1"/>
  <c r="J22" i="13"/>
  <c r="R18" i="13"/>
  <c r="S18" i="13" s="1"/>
  <c r="T18" i="13" s="1"/>
  <c r="U18" i="13" s="1"/>
  <c r="V18" i="13" s="1"/>
  <c r="W18" i="13" s="1"/>
  <c r="X18" i="13" s="1"/>
  <c r="Y18" i="13" s="1"/>
  <c r="Z18" i="13" s="1"/>
  <c r="AA18" i="13" s="1"/>
  <c r="AB18" i="13" s="1"/>
  <c r="AC18" i="13" s="1"/>
  <c r="AD18" i="13" s="1"/>
  <c r="AE18" i="13" s="1"/>
  <c r="AF18" i="13" s="1"/>
  <c r="AG18" i="13" s="1"/>
  <c r="AH18" i="13" s="1"/>
  <c r="AI18" i="13" s="1"/>
  <c r="AJ18" i="13" s="1"/>
  <c r="AK18" i="13" s="1"/>
  <c r="AL18" i="13" s="1"/>
  <c r="AM18" i="13" s="1"/>
  <c r="AN18" i="13" s="1"/>
  <c r="AO18" i="13" s="1"/>
  <c r="AP18" i="13" s="1"/>
  <c r="AQ18" i="13" s="1"/>
  <c r="AR18" i="13" s="1"/>
  <c r="AS18" i="13" s="1"/>
  <c r="AT18" i="13" s="1"/>
  <c r="AU18" i="13" s="1"/>
  <c r="AV18" i="13" s="1"/>
  <c r="AW18" i="13" s="1"/>
  <c r="AX18" i="13" s="1"/>
  <c r="AY18" i="13" s="1"/>
  <c r="AZ18" i="13" s="1"/>
  <c r="BA18" i="13" s="1"/>
  <c r="BB18" i="13" s="1"/>
  <c r="BC18" i="13" s="1"/>
  <c r="BD18" i="13" s="1"/>
  <c r="BE18" i="13" s="1"/>
  <c r="BF18" i="13" s="1"/>
  <c r="BG18" i="13" s="1"/>
  <c r="BH18" i="13" s="1"/>
  <c r="BI18" i="13" s="1"/>
  <c r="BJ18" i="13" s="1"/>
  <c r="BK18" i="13" s="1"/>
  <c r="BL18" i="13" s="1"/>
  <c r="BM18" i="13" s="1"/>
  <c r="BN18" i="13" s="1"/>
  <c r="J18" i="13"/>
  <c r="Q24" i="13"/>
  <c r="S58" i="5"/>
  <c r="S57" i="5"/>
  <c r="S56" i="5"/>
  <c r="BH40" i="13"/>
  <c r="AG40" i="13"/>
  <c r="Y40" i="13"/>
  <c r="Q40" i="13"/>
  <c r="Z40" i="13"/>
  <c r="AO40" i="13"/>
  <c r="AM40" i="13"/>
  <c r="BN40" i="13"/>
  <c r="AX40" i="13"/>
  <c r="AP40" i="13"/>
  <c r="BM40" i="13"/>
  <c r="BJ40" i="13"/>
  <c r="BE40" i="13"/>
  <c r="AW40" i="13"/>
  <c r="AU40" i="13"/>
  <c r="W40" i="13"/>
  <c r="T40" i="13"/>
  <c r="R60" i="5"/>
  <c r="BI40" i="13"/>
  <c r="X40" i="13"/>
  <c r="AQ40" i="13"/>
  <c r="I75" i="10"/>
  <c r="I74" i="10"/>
  <c r="BC40" i="13"/>
  <c r="BA40" i="13"/>
  <c r="AI40" i="13"/>
  <c r="R40" i="13"/>
  <c r="BL40" i="13"/>
  <c r="BB40" i="13"/>
  <c r="AS40" i="13"/>
  <c r="AA40" i="13"/>
  <c r="I70" i="10"/>
  <c r="I21" i="10" s="1"/>
  <c r="AT40" i="13"/>
  <c r="AK40" i="13"/>
  <c r="S40" i="13"/>
  <c r="BF40" i="13"/>
  <c r="BD40" i="13"/>
  <c r="AZ40" i="13"/>
  <c r="AR40" i="13"/>
  <c r="AL40" i="13"/>
  <c r="AE40" i="13"/>
  <c r="AC40" i="13"/>
  <c r="AV40" i="13"/>
  <c r="AJ40" i="13"/>
  <c r="AD40" i="13"/>
  <c r="U40" i="13"/>
  <c r="BG40" i="13"/>
  <c r="AN40" i="13"/>
  <c r="AB40" i="13"/>
  <c r="V40" i="13"/>
  <c r="BK40" i="13"/>
  <c r="AY40" i="13"/>
  <c r="AH40" i="13"/>
  <c r="AF40" i="13"/>
  <c r="S33" i="5"/>
  <c r="T17" i="13"/>
  <c r="R29" i="5"/>
  <c r="H28" i="13" l="1"/>
  <c r="F35" i="5" s="1"/>
  <c r="F73" i="5" s="1"/>
  <c r="Y49" i="5"/>
  <c r="Y51" i="5" s="1"/>
  <c r="AB48" i="5"/>
  <c r="F41" i="5"/>
  <c r="R41" i="5" s="1"/>
  <c r="I79" i="10"/>
  <c r="I22" i="10" s="1"/>
  <c r="F42" i="5" s="1"/>
  <c r="R42" i="5" s="1"/>
  <c r="S42" i="5" s="1"/>
  <c r="T42" i="5" s="1"/>
  <c r="U42" i="5" s="1"/>
  <c r="V42" i="5" s="1"/>
  <c r="W42" i="5" s="1"/>
  <c r="X42" i="5" s="1"/>
  <c r="Y42" i="5" s="1"/>
  <c r="Z42" i="5" s="1"/>
  <c r="AA42" i="5" s="1"/>
  <c r="AB42" i="5" s="1"/>
  <c r="AC42" i="5" s="1"/>
  <c r="AD42" i="5" s="1"/>
  <c r="AE42" i="5" s="1"/>
  <c r="AF42" i="5" s="1"/>
  <c r="AG42" i="5" s="1"/>
  <c r="AH42" i="5" s="1"/>
  <c r="AI42" i="5" s="1"/>
  <c r="AJ42" i="5" s="1"/>
  <c r="AK42" i="5" s="1"/>
  <c r="AL42" i="5" s="1"/>
  <c r="AM42" i="5" s="1"/>
  <c r="AN42" i="5" s="1"/>
  <c r="AO42" i="5" s="1"/>
  <c r="AP42" i="5" s="1"/>
  <c r="AQ42" i="5" s="1"/>
  <c r="AR42" i="5" s="1"/>
  <c r="AS42" i="5" s="1"/>
  <c r="AT42" i="5" s="1"/>
  <c r="AU42" i="5" s="1"/>
  <c r="AV42" i="5" s="1"/>
  <c r="AW42" i="5" s="1"/>
  <c r="AX42" i="5" s="1"/>
  <c r="AY42" i="5" s="1"/>
  <c r="AZ42" i="5" s="1"/>
  <c r="BA42" i="5" s="1"/>
  <c r="BB42" i="5" s="1"/>
  <c r="BC42" i="5" s="1"/>
  <c r="BD42" i="5" s="1"/>
  <c r="BE42" i="5" s="1"/>
  <c r="BF42" i="5" s="1"/>
  <c r="BG42" i="5" s="1"/>
  <c r="BH42" i="5" s="1"/>
  <c r="BI42" i="5" s="1"/>
  <c r="BJ42" i="5" s="1"/>
  <c r="BK42" i="5" s="1"/>
  <c r="BL42" i="5" s="1"/>
  <c r="BM42" i="5" s="1"/>
  <c r="BN42" i="5" s="1"/>
  <c r="BO42" i="5" s="1"/>
  <c r="R24" i="13"/>
  <c r="V59" i="13"/>
  <c r="W50" i="13"/>
  <c r="S24" i="13"/>
  <c r="S60" i="5"/>
  <c r="T55" i="5"/>
  <c r="T58" i="5"/>
  <c r="T57" i="5"/>
  <c r="T56" i="5"/>
  <c r="T24" i="13"/>
  <c r="U17" i="13"/>
  <c r="S34" i="5"/>
  <c r="T33" i="5"/>
  <c r="S29" i="5"/>
  <c r="T28" i="5"/>
  <c r="Z49" i="5" l="1"/>
  <c r="Z51" i="5" s="1"/>
  <c r="AC48" i="5"/>
  <c r="R44" i="5"/>
  <c r="S41" i="5"/>
  <c r="S44" i="5" s="1"/>
  <c r="W59" i="13"/>
  <c r="X50" i="13"/>
  <c r="U55" i="5"/>
  <c r="U58" i="5"/>
  <c r="U57" i="5"/>
  <c r="U56" i="5"/>
  <c r="T60" i="5"/>
  <c r="T34" i="5"/>
  <c r="U33" i="5"/>
  <c r="U24" i="13"/>
  <c r="V17" i="13"/>
  <c r="T29" i="5"/>
  <c r="U28" i="5"/>
  <c r="AA49" i="5" l="1"/>
  <c r="AA51" i="5" s="1"/>
  <c r="T41" i="5"/>
  <c r="T44" i="5" s="1"/>
  <c r="AD48" i="5"/>
  <c r="X59" i="13"/>
  <c r="Y50" i="13"/>
  <c r="V55" i="5"/>
  <c r="V58" i="5"/>
  <c r="V57" i="5"/>
  <c r="V56" i="5"/>
  <c r="U60" i="5"/>
  <c r="U34" i="5"/>
  <c r="V33" i="5"/>
  <c r="W17" i="13"/>
  <c r="V24" i="13"/>
  <c r="U29" i="5"/>
  <c r="V28" i="5"/>
  <c r="U41" i="5" l="1"/>
  <c r="V41" i="5" s="1"/>
  <c r="AB49" i="5"/>
  <c r="AB51" i="5" s="1"/>
  <c r="AE48" i="5"/>
  <c r="Y59" i="13"/>
  <c r="Z50" i="13"/>
  <c r="W55" i="5"/>
  <c r="W58" i="5"/>
  <c r="W57" i="5"/>
  <c r="W56" i="5"/>
  <c r="V60" i="5"/>
  <c r="X17" i="13"/>
  <c r="W24" i="13"/>
  <c r="V34" i="5"/>
  <c r="W33" i="5"/>
  <c r="V29" i="5"/>
  <c r="W28" i="5"/>
  <c r="U44" i="5" l="1"/>
  <c r="AC49" i="5"/>
  <c r="AC51" i="5" s="1"/>
  <c r="AF48" i="5"/>
  <c r="Z59" i="13"/>
  <c r="AA50" i="13"/>
  <c r="X55" i="5"/>
  <c r="X58" i="5"/>
  <c r="X57" i="5"/>
  <c r="X56" i="5"/>
  <c r="W60" i="5"/>
  <c r="W34" i="5"/>
  <c r="X33" i="5"/>
  <c r="X28" i="5"/>
  <c r="W29" i="5"/>
  <c r="X24" i="13"/>
  <c r="Y17" i="13"/>
  <c r="V44" i="5"/>
  <c r="W41" i="5"/>
  <c r="AD49" i="5" l="1"/>
  <c r="AD51" i="5" s="1"/>
  <c r="AG48" i="5"/>
  <c r="AA59" i="13"/>
  <c r="AB50" i="13"/>
  <c r="Y55" i="5"/>
  <c r="Y58" i="5"/>
  <c r="Y57" i="5"/>
  <c r="Y56" i="5"/>
  <c r="X60" i="5"/>
  <c r="Y24" i="13"/>
  <c r="Z17" i="13"/>
  <c r="W44" i="5"/>
  <c r="X41" i="5"/>
  <c r="X34" i="5"/>
  <c r="Y33" i="5"/>
  <c r="X29" i="5"/>
  <c r="Y28" i="5"/>
  <c r="AE49" i="5" l="1"/>
  <c r="AE51" i="5" s="1"/>
  <c r="AH48" i="5"/>
  <c r="AB59" i="13"/>
  <c r="AC50" i="13"/>
  <c r="Z55" i="5"/>
  <c r="Z58" i="5"/>
  <c r="Z57" i="5"/>
  <c r="Z56" i="5"/>
  <c r="Y60" i="5"/>
  <c r="Z28" i="5"/>
  <c r="Y29" i="5"/>
  <c r="X44" i="5"/>
  <c r="Y41" i="5"/>
  <c r="Y34" i="5"/>
  <c r="Z33" i="5"/>
  <c r="AA17" i="13"/>
  <c r="Z24" i="13"/>
  <c r="AF49" i="5" l="1"/>
  <c r="AF51" i="5" s="1"/>
  <c r="AI48" i="5"/>
  <c r="AC59" i="13"/>
  <c r="AD50" i="13"/>
  <c r="AA55" i="5"/>
  <c r="AA58" i="5"/>
  <c r="AA57" i="5"/>
  <c r="AA56" i="5"/>
  <c r="Z60" i="5"/>
  <c r="AB17" i="13"/>
  <c r="AA24" i="13"/>
  <c r="Z34" i="5"/>
  <c r="AA33" i="5"/>
  <c r="Z29" i="5"/>
  <c r="AA28" i="5"/>
  <c r="Y44" i="5"/>
  <c r="Z41" i="5"/>
  <c r="AG49" i="5" l="1"/>
  <c r="AG51" i="5" s="1"/>
  <c r="AJ48" i="5"/>
  <c r="AD59" i="13"/>
  <c r="AE50" i="13"/>
  <c r="AB55" i="5"/>
  <c r="AB58" i="5"/>
  <c r="AB57" i="5"/>
  <c r="AB56" i="5"/>
  <c r="AA60" i="5"/>
  <c r="Z44" i="5"/>
  <c r="AA41" i="5"/>
  <c r="AB24" i="13"/>
  <c r="AC17" i="13"/>
  <c r="AA34" i="5"/>
  <c r="AB33" i="5"/>
  <c r="AB28" i="5"/>
  <c r="AA29" i="5"/>
  <c r="AH49" i="5" l="1"/>
  <c r="AH51" i="5" s="1"/>
  <c r="AK48" i="5"/>
  <c r="AE59" i="13"/>
  <c r="AF50" i="13"/>
  <c r="AC55" i="5"/>
  <c r="AC58" i="5"/>
  <c r="AC57" i="5"/>
  <c r="AC56" i="5"/>
  <c r="AB60" i="5"/>
  <c r="AB34" i="5"/>
  <c r="AC33" i="5"/>
  <c r="AC24" i="13"/>
  <c r="AD17" i="13"/>
  <c r="AA44" i="5"/>
  <c r="AB41" i="5"/>
  <c r="AB29" i="5"/>
  <c r="AC28" i="5"/>
  <c r="AI49" i="5" l="1"/>
  <c r="AI51" i="5" s="1"/>
  <c r="AL48" i="5"/>
  <c r="AF59" i="13"/>
  <c r="AG50" i="13"/>
  <c r="AD55" i="5"/>
  <c r="AD58" i="5"/>
  <c r="AD57" i="5"/>
  <c r="AD56" i="5"/>
  <c r="AC60" i="5"/>
  <c r="AE17" i="13"/>
  <c r="AD24" i="13"/>
  <c r="AB44" i="5"/>
  <c r="AC41" i="5"/>
  <c r="AC34" i="5"/>
  <c r="AD33" i="5"/>
  <c r="AC29" i="5"/>
  <c r="AD28" i="5"/>
  <c r="AJ49" i="5" l="1"/>
  <c r="AJ51" i="5" s="1"/>
  <c r="AM48" i="5"/>
  <c r="AG59" i="13"/>
  <c r="AH50" i="13"/>
  <c r="AE55" i="5"/>
  <c r="AE58" i="5"/>
  <c r="AE57" i="5"/>
  <c r="AE56" i="5"/>
  <c r="AD60" i="5"/>
  <c r="AC44" i="5"/>
  <c r="AD41" i="5"/>
  <c r="AD29" i="5"/>
  <c r="AE28" i="5"/>
  <c r="AD34" i="5"/>
  <c r="AE33" i="5"/>
  <c r="AF17" i="13"/>
  <c r="AE24" i="13"/>
  <c r="AK49" i="5" l="1"/>
  <c r="AK51" i="5" s="1"/>
  <c r="AN48" i="5"/>
  <c r="AH59" i="13"/>
  <c r="AI50" i="13"/>
  <c r="AF55" i="5"/>
  <c r="AF58" i="5"/>
  <c r="AF57" i="5"/>
  <c r="AF56" i="5"/>
  <c r="AE60" i="5"/>
  <c r="AF24" i="13"/>
  <c r="AG17" i="13"/>
  <c r="AD44" i="5"/>
  <c r="AE41" i="5"/>
  <c r="AF28" i="5"/>
  <c r="AE29" i="5"/>
  <c r="AE34" i="5"/>
  <c r="AF33" i="5"/>
  <c r="AL49" i="5" l="1"/>
  <c r="AL51" i="5" s="1"/>
  <c r="AO48" i="5"/>
  <c r="AI59" i="13"/>
  <c r="AJ50" i="13"/>
  <c r="AG55" i="5"/>
  <c r="AG58" i="5"/>
  <c r="AG57" i="5"/>
  <c r="AG56" i="5"/>
  <c r="AF60" i="5"/>
  <c r="AE44" i="5"/>
  <c r="AF41" i="5"/>
  <c r="AF34" i="5"/>
  <c r="AG33" i="5"/>
  <c r="AF29" i="5"/>
  <c r="AG28" i="5"/>
  <c r="AG24" i="13"/>
  <c r="AH17" i="13"/>
  <c r="AM49" i="5" l="1"/>
  <c r="AM51" i="5" s="1"/>
  <c r="AP48" i="5"/>
  <c r="AK50" i="13"/>
  <c r="AJ59" i="13"/>
  <c r="AH55" i="5"/>
  <c r="AH58" i="5"/>
  <c r="AH57" i="5"/>
  <c r="AH56" i="5"/>
  <c r="AG60" i="5"/>
  <c r="AG34" i="5"/>
  <c r="AH33" i="5"/>
  <c r="AH24" i="13"/>
  <c r="AI17" i="13"/>
  <c r="AF44" i="5"/>
  <c r="AG41" i="5"/>
  <c r="AH28" i="5"/>
  <c r="AG29" i="5"/>
  <c r="AN49" i="5" l="1"/>
  <c r="AN51" i="5" s="1"/>
  <c r="AQ48" i="5"/>
  <c r="AK59" i="13"/>
  <c r="AL50" i="13"/>
  <c r="AI55" i="5"/>
  <c r="AI58" i="5"/>
  <c r="AI57" i="5"/>
  <c r="AI56" i="5"/>
  <c r="AH60" i="5"/>
  <c r="AJ17" i="13"/>
  <c r="AI24" i="13"/>
  <c r="AG44" i="5"/>
  <c r="AH41" i="5"/>
  <c r="AH29" i="5"/>
  <c r="AI28" i="5"/>
  <c r="AH34" i="5"/>
  <c r="AI33" i="5"/>
  <c r="AO49" i="5" l="1"/>
  <c r="AO51" i="5" s="1"/>
  <c r="AR48" i="5"/>
  <c r="AL59" i="13"/>
  <c r="AM50" i="13"/>
  <c r="AJ55" i="5"/>
  <c r="AJ58" i="5"/>
  <c r="AJ57" i="5"/>
  <c r="AJ56" i="5"/>
  <c r="AI60" i="5"/>
  <c r="AH44" i="5"/>
  <c r="AI41" i="5"/>
  <c r="AI34" i="5"/>
  <c r="AJ33" i="5"/>
  <c r="AJ28" i="5"/>
  <c r="AI29" i="5"/>
  <c r="AJ24" i="13"/>
  <c r="AK17" i="13"/>
  <c r="AP49" i="5" l="1"/>
  <c r="AP51" i="5" s="1"/>
  <c r="AS48" i="5"/>
  <c r="AM59" i="13"/>
  <c r="AN50" i="13"/>
  <c r="AK55" i="5"/>
  <c r="AK58" i="5"/>
  <c r="AK57" i="5"/>
  <c r="AK56" i="5"/>
  <c r="AJ60" i="5"/>
  <c r="AI44" i="5"/>
  <c r="AJ41" i="5"/>
  <c r="AK24" i="13"/>
  <c r="AL17" i="13"/>
  <c r="AJ29" i="5"/>
  <c r="AK28" i="5"/>
  <c r="AJ34" i="5"/>
  <c r="AK33" i="5"/>
  <c r="AQ49" i="5" l="1"/>
  <c r="AQ51" i="5" s="1"/>
  <c r="AT48" i="5"/>
  <c r="AN59" i="13"/>
  <c r="AO50" i="13"/>
  <c r="AL55" i="5"/>
  <c r="AL58" i="5"/>
  <c r="AL57" i="5"/>
  <c r="AL56" i="5"/>
  <c r="AK60" i="5"/>
  <c r="AK29" i="5"/>
  <c r="AL28" i="5"/>
  <c r="AL24" i="13"/>
  <c r="AM17" i="13"/>
  <c r="AK34" i="5"/>
  <c r="AL33" i="5"/>
  <c r="AJ44" i="5"/>
  <c r="AK41" i="5"/>
  <c r="AR49" i="5" l="1"/>
  <c r="AR51" i="5" s="1"/>
  <c r="AU48" i="5"/>
  <c r="AO59" i="13"/>
  <c r="AP50" i="13"/>
  <c r="AM55" i="5"/>
  <c r="AM58" i="5"/>
  <c r="AM57" i="5"/>
  <c r="AM56" i="5"/>
  <c r="AL60" i="5"/>
  <c r="AL34" i="5"/>
  <c r="AM33" i="5"/>
  <c r="AL41" i="5"/>
  <c r="AK44" i="5"/>
  <c r="AL29" i="5"/>
  <c r="AM28" i="5"/>
  <c r="AM24" i="13"/>
  <c r="AN17" i="13"/>
  <c r="AS49" i="5" l="1"/>
  <c r="AS51" i="5" s="1"/>
  <c r="AV48" i="5"/>
  <c r="AP59" i="13"/>
  <c r="AQ50" i="13"/>
  <c r="AN55" i="5"/>
  <c r="AN58" i="5"/>
  <c r="AN57" i="5"/>
  <c r="AN56" i="5"/>
  <c r="AM60" i="5"/>
  <c r="AN24" i="13"/>
  <c r="AO17" i="13"/>
  <c r="AN28" i="5"/>
  <c r="AM29" i="5"/>
  <c r="AM34" i="5"/>
  <c r="AN33" i="5"/>
  <c r="AL44" i="5"/>
  <c r="AM41" i="5"/>
  <c r="AT49" i="5" l="1"/>
  <c r="AT51" i="5" s="1"/>
  <c r="AW48" i="5"/>
  <c r="AQ59" i="13"/>
  <c r="AR50" i="13"/>
  <c r="AO55" i="5"/>
  <c r="AO58" i="5"/>
  <c r="AO57" i="5"/>
  <c r="AO56" i="5"/>
  <c r="AN60" i="5"/>
  <c r="AM44" i="5"/>
  <c r="AN41" i="5"/>
  <c r="AO24" i="13"/>
  <c r="AP17" i="13"/>
  <c r="AN34" i="5"/>
  <c r="AO33" i="5"/>
  <c r="AN29" i="5"/>
  <c r="AO28" i="5"/>
  <c r="AU49" i="5" l="1"/>
  <c r="AU51" i="5" s="1"/>
  <c r="AX48" i="5"/>
  <c r="AR59" i="13"/>
  <c r="AS50" i="13"/>
  <c r="AP55" i="5"/>
  <c r="AP58" i="5"/>
  <c r="AP57" i="5"/>
  <c r="AP56" i="5"/>
  <c r="AO60" i="5"/>
  <c r="AO34" i="5"/>
  <c r="AP33" i="5"/>
  <c r="AP28" i="5"/>
  <c r="AO29" i="5"/>
  <c r="AQ17" i="13"/>
  <c r="AP24" i="13"/>
  <c r="AN44" i="5"/>
  <c r="AO41" i="5"/>
  <c r="AV49" i="5" l="1"/>
  <c r="AV51" i="5" s="1"/>
  <c r="AY48" i="5"/>
  <c r="AS59" i="13"/>
  <c r="AT50" i="13"/>
  <c r="AQ55" i="5"/>
  <c r="AQ58" i="5"/>
  <c r="AQ57" i="5"/>
  <c r="AQ56" i="5"/>
  <c r="AP60" i="5"/>
  <c r="AP29" i="5"/>
  <c r="AQ28" i="5"/>
  <c r="AO44" i="5"/>
  <c r="AP41" i="5"/>
  <c r="AP34" i="5"/>
  <c r="AQ33" i="5"/>
  <c r="AR17" i="13"/>
  <c r="AQ24" i="13"/>
  <c r="AW49" i="5" l="1"/>
  <c r="AW51" i="5" s="1"/>
  <c r="AZ48" i="5"/>
  <c r="AT59" i="13"/>
  <c r="AU50" i="13"/>
  <c r="AR55" i="5"/>
  <c r="AR58" i="5"/>
  <c r="AR57" i="5"/>
  <c r="AR56" i="5"/>
  <c r="AQ60" i="5"/>
  <c r="AR24" i="13"/>
  <c r="AS17" i="13"/>
  <c r="AR28" i="5"/>
  <c r="AQ29" i="5"/>
  <c r="AP44" i="5"/>
  <c r="AQ41" i="5"/>
  <c r="AQ34" i="5"/>
  <c r="AR33" i="5"/>
  <c r="AX49" i="5" l="1"/>
  <c r="AX51" i="5" s="1"/>
  <c r="BA48" i="5"/>
  <c r="AU59" i="13"/>
  <c r="AV50" i="13"/>
  <c r="AS55" i="5"/>
  <c r="AS58" i="5"/>
  <c r="AS57" i="5"/>
  <c r="AS56" i="5"/>
  <c r="AR60" i="5"/>
  <c r="AR29" i="5"/>
  <c r="AS28" i="5"/>
  <c r="AR34" i="5"/>
  <c r="AS33" i="5"/>
  <c r="AR41" i="5"/>
  <c r="AQ44" i="5"/>
  <c r="AT17" i="13"/>
  <c r="AS24" i="13"/>
  <c r="AY49" i="5" l="1"/>
  <c r="AY51" i="5" s="1"/>
  <c r="BB48" i="5"/>
  <c r="AV59" i="13"/>
  <c r="AW50" i="13"/>
  <c r="AT55" i="5"/>
  <c r="AT58" i="5"/>
  <c r="AT57" i="5"/>
  <c r="AT56" i="5"/>
  <c r="AS60" i="5"/>
  <c r="AT24" i="13"/>
  <c r="AU17" i="13"/>
  <c r="AS29" i="5"/>
  <c r="AT28" i="5"/>
  <c r="AS34" i="5"/>
  <c r="AT33" i="5"/>
  <c r="AR44" i="5"/>
  <c r="AS41" i="5"/>
  <c r="AZ49" i="5" l="1"/>
  <c r="AZ51" i="5" s="1"/>
  <c r="BC48" i="5"/>
  <c r="AW59" i="13"/>
  <c r="AX50" i="13"/>
  <c r="AU55" i="5"/>
  <c r="AU58" i="5"/>
  <c r="AU57" i="5"/>
  <c r="AU56" i="5"/>
  <c r="AT60" i="5"/>
  <c r="AS44" i="5"/>
  <c r="AT41" i="5"/>
  <c r="AU24" i="13"/>
  <c r="AV17" i="13"/>
  <c r="AT29" i="5"/>
  <c r="AU28" i="5"/>
  <c r="AT34" i="5"/>
  <c r="AU33" i="5"/>
  <c r="BA49" i="5" l="1"/>
  <c r="BA51" i="5" s="1"/>
  <c r="BD48" i="5"/>
  <c r="AX59" i="13"/>
  <c r="AY50" i="13"/>
  <c r="AV55" i="5"/>
  <c r="AV58" i="5"/>
  <c r="AV57" i="5"/>
  <c r="AV56" i="5"/>
  <c r="AU60" i="5"/>
  <c r="AU34" i="5"/>
  <c r="AV33" i="5"/>
  <c r="AV24" i="13"/>
  <c r="AW17" i="13"/>
  <c r="AU41" i="5"/>
  <c r="AT44" i="5"/>
  <c r="AV28" i="5"/>
  <c r="AU29" i="5"/>
  <c r="BB49" i="5" l="1"/>
  <c r="BB51" i="5" s="1"/>
  <c r="BE48" i="5"/>
  <c r="AY59" i="13"/>
  <c r="AZ50" i="13"/>
  <c r="AW55" i="5"/>
  <c r="AW58" i="5"/>
  <c r="AW57" i="5"/>
  <c r="AW56" i="5"/>
  <c r="AV60" i="5"/>
  <c r="AV34" i="5"/>
  <c r="AW33" i="5"/>
  <c r="AW24" i="13"/>
  <c r="AX17" i="13"/>
  <c r="AV29" i="5"/>
  <c r="AW28" i="5"/>
  <c r="AU44" i="5"/>
  <c r="AV41" i="5"/>
  <c r="BC49" i="5" l="1"/>
  <c r="BC51" i="5" s="1"/>
  <c r="BF48" i="5"/>
  <c r="BA50" i="13"/>
  <c r="AZ59" i="13"/>
  <c r="AX55" i="5"/>
  <c r="AX58" i="5"/>
  <c r="AX57" i="5"/>
  <c r="AX56" i="5"/>
  <c r="AW60" i="5"/>
  <c r="AV44" i="5"/>
  <c r="AW41" i="5"/>
  <c r="AY17" i="13"/>
  <c r="AX24" i="13"/>
  <c r="AX28" i="5"/>
  <c r="AW29" i="5"/>
  <c r="AW34" i="5"/>
  <c r="AX33" i="5"/>
  <c r="BD49" i="5" l="1"/>
  <c r="BD51" i="5" s="1"/>
  <c r="BG48" i="5"/>
  <c r="BA59" i="13"/>
  <c r="BB50" i="13"/>
  <c r="AY55" i="5"/>
  <c r="AY58" i="5"/>
  <c r="AY57" i="5"/>
  <c r="AY56" i="5"/>
  <c r="AX60" i="5"/>
  <c r="AW44" i="5"/>
  <c r="AX41" i="5"/>
  <c r="AX34" i="5"/>
  <c r="AY33" i="5"/>
  <c r="AX29" i="5"/>
  <c r="AY28" i="5"/>
  <c r="AY24" i="13"/>
  <c r="AZ17" i="13"/>
  <c r="BE49" i="5" l="1"/>
  <c r="BE51" i="5" s="1"/>
  <c r="BH48" i="5"/>
  <c r="BB59" i="13"/>
  <c r="BC50" i="13"/>
  <c r="AZ55" i="5"/>
  <c r="AZ58" i="5"/>
  <c r="AZ57" i="5"/>
  <c r="AZ56" i="5"/>
  <c r="AY60" i="5"/>
  <c r="AZ28" i="5"/>
  <c r="AY29" i="5"/>
  <c r="AX44" i="5"/>
  <c r="AY41" i="5"/>
  <c r="BA17" i="13"/>
  <c r="AZ24" i="13"/>
  <c r="AY34" i="5"/>
  <c r="AZ33" i="5"/>
  <c r="BF49" i="5" l="1"/>
  <c r="BF51" i="5" s="1"/>
  <c r="BI48" i="5"/>
  <c r="BC59" i="13"/>
  <c r="BD50" i="13"/>
  <c r="BA55" i="5"/>
  <c r="BA58" i="5"/>
  <c r="BA57" i="5"/>
  <c r="BA56" i="5"/>
  <c r="AZ60" i="5"/>
  <c r="AY44" i="5"/>
  <c r="AZ41" i="5"/>
  <c r="AZ34" i="5"/>
  <c r="BA33" i="5"/>
  <c r="BA24" i="13"/>
  <c r="BB17" i="13"/>
  <c r="AZ29" i="5"/>
  <c r="BA28" i="5"/>
  <c r="BG49" i="5" l="1"/>
  <c r="BG51" i="5" s="1"/>
  <c r="BJ48" i="5"/>
  <c r="BD59" i="13"/>
  <c r="BE50" i="13"/>
  <c r="BB55" i="5"/>
  <c r="BB58" i="5"/>
  <c r="BB57" i="5"/>
  <c r="BB56" i="5"/>
  <c r="BA60" i="5"/>
  <c r="BB24" i="13"/>
  <c r="BC17" i="13"/>
  <c r="BA41" i="5"/>
  <c r="AZ44" i="5"/>
  <c r="BA34" i="5"/>
  <c r="BB33" i="5"/>
  <c r="BA29" i="5"/>
  <c r="BB28" i="5"/>
  <c r="BH49" i="5" l="1"/>
  <c r="BH51" i="5" s="1"/>
  <c r="BK48" i="5"/>
  <c r="BE59" i="13"/>
  <c r="BF50" i="13"/>
  <c r="BC55" i="5"/>
  <c r="BC58" i="5"/>
  <c r="BC57" i="5"/>
  <c r="BC56" i="5"/>
  <c r="BB60" i="5"/>
  <c r="BB41" i="5"/>
  <c r="BA44" i="5"/>
  <c r="BB29" i="5"/>
  <c r="BC28" i="5"/>
  <c r="BC24" i="13"/>
  <c r="BD17" i="13"/>
  <c r="BB34" i="5"/>
  <c r="BC33" i="5"/>
  <c r="BI49" i="5" l="1"/>
  <c r="BI51" i="5" s="1"/>
  <c r="BL48" i="5"/>
  <c r="BF59" i="13"/>
  <c r="BG50" i="13"/>
  <c r="BD55" i="5"/>
  <c r="BD58" i="5"/>
  <c r="BD57" i="5"/>
  <c r="BD56" i="5"/>
  <c r="BC60" i="5"/>
  <c r="BD28" i="5"/>
  <c r="BC29" i="5"/>
  <c r="BB44" i="5"/>
  <c r="BC41" i="5"/>
  <c r="BC34" i="5"/>
  <c r="BD33" i="5"/>
  <c r="BD24" i="13"/>
  <c r="BE17" i="13"/>
  <c r="BJ49" i="5" l="1"/>
  <c r="BJ51" i="5" s="1"/>
  <c r="BM48" i="5"/>
  <c r="BG59" i="13"/>
  <c r="BH50" i="13"/>
  <c r="BE55" i="5"/>
  <c r="BE58" i="5"/>
  <c r="BE57" i="5"/>
  <c r="BE56" i="5"/>
  <c r="BD60" i="5"/>
  <c r="BD34" i="5"/>
  <c r="BE33" i="5"/>
  <c r="BC44" i="5"/>
  <c r="BD41" i="5"/>
  <c r="BE24" i="13"/>
  <c r="BF17" i="13"/>
  <c r="BD29" i="5"/>
  <c r="BE28" i="5"/>
  <c r="BK49" i="5" l="1"/>
  <c r="BK51" i="5" s="1"/>
  <c r="BN48" i="5"/>
  <c r="BH59" i="13"/>
  <c r="BI50" i="13"/>
  <c r="BF55" i="5"/>
  <c r="BF58" i="5"/>
  <c r="BF57" i="5"/>
  <c r="BF56" i="5"/>
  <c r="BE60" i="5"/>
  <c r="BF28" i="5"/>
  <c r="BE29" i="5"/>
  <c r="BD44" i="5"/>
  <c r="BE41" i="5"/>
  <c r="BE34" i="5"/>
  <c r="BF33" i="5"/>
  <c r="BG17" i="13"/>
  <c r="BF24" i="13"/>
  <c r="BL49" i="5" l="1"/>
  <c r="BL51" i="5" s="1"/>
  <c r="BO48" i="5"/>
  <c r="BI59" i="13"/>
  <c r="BJ50" i="13"/>
  <c r="BG55" i="5"/>
  <c r="BG58" i="5"/>
  <c r="BG57" i="5"/>
  <c r="BG56" i="5"/>
  <c r="BF60" i="5"/>
  <c r="BF34" i="5"/>
  <c r="BG33" i="5"/>
  <c r="BG24" i="13"/>
  <c r="BH17" i="13"/>
  <c r="BE44" i="5"/>
  <c r="BF41" i="5"/>
  <c r="BF29" i="5"/>
  <c r="BG28" i="5"/>
  <c r="BM49" i="5" l="1"/>
  <c r="BM51" i="5" s="1"/>
  <c r="BJ59" i="13"/>
  <c r="BK50" i="13"/>
  <c r="BH55" i="5"/>
  <c r="BH58" i="5"/>
  <c r="BH57" i="5"/>
  <c r="BH56" i="5"/>
  <c r="BG60" i="5"/>
  <c r="BH24" i="13"/>
  <c r="BI17" i="13"/>
  <c r="BG34" i="5"/>
  <c r="BH33" i="5"/>
  <c r="BF44" i="5"/>
  <c r="BG41" i="5"/>
  <c r="BH28" i="5"/>
  <c r="BG29" i="5"/>
  <c r="BN49" i="5" l="1"/>
  <c r="BN51" i="5" s="1"/>
  <c r="BK59" i="13"/>
  <c r="BL50" i="13"/>
  <c r="BI55" i="5"/>
  <c r="BI58" i="5"/>
  <c r="BI57" i="5"/>
  <c r="BI56" i="5"/>
  <c r="BH60" i="5"/>
  <c r="BH29" i="5"/>
  <c r="BI28" i="5"/>
  <c r="BH34" i="5"/>
  <c r="BI33" i="5"/>
  <c r="BG44" i="5"/>
  <c r="BH41" i="5"/>
  <c r="BI24" i="13"/>
  <c r="BJ17" i="13"/>
  <c r="BO49" i="5" l="1"/>
  <c r="BO51" i="5" s="1"/>
  <c r="F51" i="5" s="1"/>
  <c r="BL59" i="13"/>
  <c r="BM50" i="13"/>
  <c r="BJ55" i="5"/>
  <c r="BJ58" i="5"/>
  <c r="BJ57" i="5"/>
  <c r="BJ56" i="5"/>
  <c r="BI60" i="5"/>
  <c r="BH44" i="5"/>
  <c r="BI41" i="5"/>
  <c r="BI34" i="5"/>
  <c r="BJ33" i="5"/>
  <c r="BJ24" i="13"/>
  <c r="BK17" i="13"/>
  <c r="BI29" i="5"/>
  <c r="BJ28" i="5"/>
  <c r="BM59" i="13" l="1"/>
  <c r="BN50" i="13"/>
  <c r="BN59" i="13" s="1"/>
  <c r="BK55" i="5"/>
  <c r="BK58" i="5"/>
  <c r="BK57" i="5"/>
  <c r="BK56" i="5"/>
  <c r="BJ60" i="5"/>
  <c r="BJ34" i="5"/>
  <c r="BK33" i="5"/>
  <c r="BJ29" i="5"/>
  <c r="BK28" i="5"/>
  <c r="BK24" i="13"/>
  <c r="BL17" i="13"/>
  <c r="BI44" i="5"/>
  <c r="BJ41" i="5"/>
  <c r="F75" i="5" l="1"/>
  <c r="H45" i="13"/>
  <c r="BL55" i="5"/>
  <c r="BL58" i="5"/>
  <c r="BL57" i="5"/>
  <c r="BL56" i="5"/>
  <c r="BK60" i="5"/>
  <c r="BL24" i="13"/>
  <c r="BM17" i="13"/>
  <c r="BK34" i="5"/>
  <c r="BL33" i="5"/>
  <c r="BJ44" i="5"/>
  <c r="BK41" i="5"/>
  <c r="BL28" i="5"/>
  <c r="BK29" i="5"/>
  <c r="BM55" i="5" l="1"/>
  <c r="BM58" i="5"/>
  <c r="BM57" i="5"/>
  <c r="BM56" i="5"/>
  <c r="BL60" i="5"/>
  <c r="BL34" i="5"/>
  <c r="BM33" i="5"/>
  <c r="BK44" i="5"/>
  <c r="BL41" i="5"/>
  <c r="BL29" i="5"/>
  <c r="BM28" i="5"/>
  <c r="BM24" i="13"/>
  <c r="BN17" i="13"/>
  <c r="BN24" i="13" s="1"/>
  <c r="BN55" i="5" l="1"/>
  <c r="BN58" i="5"/>
  <c r="BN57" i="5"/>
  <c r="BN56" i="5"/>
  <c r="BM60" i="5"/>
  <c r="H12" i="13"/>
  <c r="BL44" i="5"/>
  <c r="BM41" i="5"/>
  <c r="BN28" i="5"/>
  <c r="BM29" i="5"/>
  <c r="BM34" i="5"/>
  <c r="BN33" i="5"/>
  <c r="BO55" i="5" l="1"/>
  <c r="F30" i="5"/>
  <c r="F71" i="5" s="1"/>
  <c r="BO58" i="5"/>
  <c r="BO57" i="5"/>
  <c r="BO56" i="5"/>
  <c r="BN60" i="5"/>
  <c r="BN34" i="5"/>
  <c r="BO33" i="5"/>
  <c r="BO34" i="5" s="1"/>
  <c r="BN29" i="5"/>
  <c r="BO28" i="5"/>
  <c r="BO29" i="5" s="1"/>
  <c r="BM44" i="5"/>
  <c r="BN41" i="5"/>
  <c r="F29" i="5" l="1"/>
  <c r="F70" i="5" s="1"/>
  <c r="BO60" i="5"/>
  <c r="F60" i="5" s="1"/>
  <c r="F76" i="5" s="1"/>
  <c r="BN44" i="5"/>
  <c r="BO41" i="5"/>
  <c r="BO44" i="5" s="1"/>
  <c r="F34" i="5"/>
  <c r="F31" i="5" l="1"/>
  <c r="F44" i="5"/>
  <c r="F74" i="5" s="1"/>
  <c r="F72" i="5"/>
  <c r="F36" i="5"/>
  <c r="F78" i="5" l="1"/>
  <c r="J70" i="5" s="1"/>
  <c r="J74" i="5" l="1"/>
  <c r="J75" i="5"/>
  <c r="J71" i="5"/>
  <c r="J76" i="5"/>
  <c r="J73" i="5"/>
  <c r="J68" i="5"/>
  <c r="J69" i="5"/>
  <c r="J72" i="5"/>
  <c r="J78" i="5" l="1"/>
</calcChain>
</file>

<file path=xl/sharedStrings.xml><?xml version="1.0" encoding="utf-8"?>
<sst xmlns="http://schemas.openxmlformats.org/spreadsheetml/2006/main" count="804" uniqueCount="211">
  <si>
    <t>Wettbewerb:</t>
  </si>
  <si>
    <t>Allg. Preissteigerung</t>
  </si>
  <si>
    <t>Preissteigerung Energiekosten</t>
  </si>
  <si>
    <t>Preissteigerung Wasser-/Abwasserkosten</t>
  </si>
  <si>
    <t>Preissteigerung Dienstleistung Reinigung</t>
  </si>
  <si>
    <t>Herstellungskosten KG 300</t>
  </si>
  <si>
    <t>Herstellungskosten KG 400</t>
  </si>
  <si>
    <t>Herstellungskosten KG 500</t>
  </si>
  <si>
    <t>Energiekosten</t>
  </si>
  <si>
    <t>Reinigung</t>
  </si>
  <si>
    <t>Herstellungskosten</t>
  </si>
  <si>
    <t>Nutzungskosten Reinigung und Medien</t>
  </si>
  <si>
    <t xml:space="preserve"> </t>
  </si>
  <si>
    <t>Anmerkungen</t>
  </si>
  <si>
    <t>bitte eingeben</t>
  </si>
  <si>
    <t>für alle gleich aus Tabellenblatt Berechnung</t>
  </si>
  <si>
    <t>unregelmäßige Zahlungen</t>
  </si>
  <si>
    <t>Tarnnummer:</t>
  </si>
  <si>
    <t xml:space="preserve">0,6% jährlich auf Basis der Herstellungskosten KG 300 </t>
  </si>
  <si>
    <t>Preisentwicklung</t>
  </si>
  <si>
    <t>Barwert</t>
  </si>
  <si>
    <t>Jahr</t>
  </si>
  <si>
    <t>Preis (mit Preissteigerung aus Graundlagen)</t>
  </si>
  <si>
    <t>Barwert (mit Zinssatz aus Grundlagen)</t>
  </si>
  <si>
    <t>Berechnung unregelmäßige Zahlungen KG 300:</t>
  </si>
  <si>
    <t>Berechnung regelmäßige Zahlungen KG 300:</t>
  </si>
  <si>
    <t>(Preis je Jahr) / (1+Zinssatz) ^Jahr</t>
  </si>
  <si>
    <t>(KG 300 * 0,6)* (1+Preissteigerung)</t>
  </si>
  <si>
    <t>Barwert der regelmäßigen Zahlungen</t>
  </si>
  <si>
    <t>Barwert der unregelmäßigen Zahlungen</t>
  </si>
  <si>
    <t>Wasser</t>
  </si>
  <si>
    <t>Niederschlagswasser</t>
  </si>
  <si>
    <t>Allgemeine Angaben</t>
  </si>
  <si>
    <t>Netto-Grundfläche (NGF) [m²]</t>
  </si>
  <si>
    <t>Fensterfläche gesamt [m²]</t>
  </si>
  <si>
    <t>davon: Holz</t>
  </si>
  <si>
    <t>davon: Naturstein (weich)</t>
  </si>
  <si>
    <t>davon: Keramik, Kunststein / 
Werkstein, Naturstein (hart)</t>
  </si>
  <si>
    <t>davon: Aluminium, Edelstahl,
Kupferblech, Stahl (korrosionsgesch.)</t>
  </si>
  <si>
    <t>wird aufaddiert</t>
  </si>
  <si>
    <t>Holz ist nach BNB nicht reinigungsrelevant</t>
  </si>
  <si>
    <t xml:space="preserve">Herstellungskosten KG 300 </t>
  </si>
  <si>
    <t>Trinkwasserbedarf</t>
  </si>
  <si>
    <t>Abwasseraufkommen</t>
  </si>
  <si>
    <t>Glasflächen</t>
  </si>
  <si>
    <t>Außenwandbekleidungen</t>
  </si>
  <si>
    <t>Sonnenschutzvorrichtungen</t>
  </si>
  <si>
    <t>Innentüren und Fenstern</t>
  </si>
  <si>
    <t>auf Basis der allgemeinen Angaben (Fensterfläche gesamt)</t>
  </si>
  <si>
    <t>können im Wettbewerb nicht beachtet werden</t>
  </si>
  <si>
    <t>Bodenreinigung</t>
  </si>
  <si>
    <t>-</t>
  </si>
  <si>
    <t>Für alle Wettbewerbsteilnehmer identische Angaben</t>
  </si>
  <si>
    <t>Berechnungsgrundlage regelmäßige Zahlungen</t>
  </si>
  <si>
    <t>Bauteil</t>
  </si>
  <si>
    <t>KG</t>
  </si>
  <si>
    <t>aus seitlicher Berechnung</t>
  </si>
  <si>
    <t>Nutzungsdauer</t>
  </si>
  <si>
    <t>Jahre</t>
  </si>
  <si>
    <t>Berechnungsgrundlage unregelmäßige Zahlungen</t>
  </si>
  <si>
    <t>Berechnungsgrundlage Wasseraufkommen</t>
  </si>
  <si>
    <t>Allgemeine Angaben für alle Wettbewerbe</t>
  </si>
  <si>
    <t>Anzahl Mitarbeiter [Personen]</t>
  </si>
  <si>
    <t>Jährliche Niederschlagsmenge am Standort [mm]</t>
  </si>
  <si>
    <t>Waschtischarmatur</t>
  </si>
  <si>
    <t>Sanitärobjekte (Durchflusszahlen)</t>
  </si>
  <si>
    <t>WC-Spartaste</t>
  </si>
  <si>
    <t>WC</t>
  </si>
  <si>
    <t>Urinal</t>
  </si>
  <si>
    <t>Armatur Dusche</t>
  </si>
  <si>
    <t>Armatur Teeküche</t>
  </si>
  <si>
    <t>Für alle Wettbewerbsteilnehmer identische Angaben: Wasser</t>
  </si>
  <si>
    <t>für den Wettbewerb nicht relevant oder aus Tabellelblatt Wasser</t>
  </si>
  <si>
    <t>Nutzungskosten Wasser</t>
  </si>
  <si>
    <t>€/kWh</t>
  </si>
  <si>
    <t>bitte einfügen</t>
  </si>
  <si>
    <t>€/m²a</t>
  </si>
  <si>
    <t>auf Basis der allgemeinen Angaben (Außenwand nach Mat.)</t>
  </si>
  <si>
    <t>auf Basis der allgemeinen Angaben (unabhängig vom Belag)</t>
  </si>
  <si>
    <t>(Instand+Wartng)*KG 300 * (1+Preissteigerung)</t>
  </si>
  <si>
    <t>Preis (mit Preissteigerung aus Grundlagen)</t>
  </si>
  <si>
    <t>m²</t>
  </si>
  <si>
    <t>€</t>
  </si>
  <si>
    <t>l</t>
  </si>
  <si>
    <t>45 sec/d</t>
  </si>
  <si>
    <t>1 Spülung/d</t>
  </si>
  <si>
    <t>30 sec/d</t>
  </si>
  <si>
    <t>20 sec/d</t>
  </si>
  <si>
    <t>aus Wasserbedarf je Mitarbeiter/Tag * (0,21) *(Mitarbeiteranzahl)</t>
  </si>
  <si>
    <t>aus Durchflusszahlen und Dauer</t>
  </si>
  <si>
    <t>Reinigung der Böden</t>
  </si>
  <si>
    <t>Sanitärbereiche</t>
  </si>
  <si>
    <t>Lobby</t>
  </si>
  <si>
    <t>Verkehrsfläche</t>
  </si>
  <si>
    <t>Büros</t>
  </si>
  <si>
    <t>Keller, Nebenräume</t>
  </si>
  <si>
    <t>Objekt</t>
  </si>
  <si>
    <t>Dauer</t>
  </si>
  <si>
    <t>Durchflusszahl</t>
  </si>
  <si>
    <t>Feucht Wischbare Bodenbeläge</t>
  </si>
  <si>
    <t>Reinigungen/a</t>
  </si>
  <si>
    <t xml:space="preserve">Fläche </t>
  </si>
  <si>
    <t>Summe Wasserbedarf zur Bodenreinigung</t>
  </si>
  <si>
    <t>Ermittlung der zu berücksichtigen Niederschlagsmenge</t>
  </si>
  <si>
    <t>Ertragsbeiwert</t>
  </si>
  <si>
    <t>geneigtes Hartdach</t>
  </si>
  <si>
    <t>Flachdach unbekiest</t>
  </si>
  <si>
    <t>Flachdach bekiest</t>
  </si>
  <si>
    <t>Gründach intensiv</t>
  </si>
  <si>
    <t>Gründach extensiv</t>
  </si>
  <si>
    <t>Fläche</t>
  </si>
  <si>
    <t>bitte zutreffendes eintragen</t>
  </si>
  <si>
    <t>aus obenstehenden Werten</t>
  </si>
  <si>
    <t>Anfallendes Niederschlagswasser Dächer</t>
  </si>
  <si>
    <t>Niederschlags- und Brauchwasserbehandlung</t>
  </si>
  <si>
    <t>€/m³</t>
  </si>
  <si>
    <t>aus untenstehender Rechnung * (2,01€/m³)</t>
  </si>
  <si>
    <t>aus untenstehender Rechnung * (2,14€/m³)</t>
  </si>
  <si>
    <t>aus untenstehender Rechnung * (1,1€/m³)</t>
  </si>
  <si>
    <t>Frischwasserbedarf pro Jahr</t>
  </si>
  <si>
    <t>Frischwasserbedarf Fussbodenreinigung</t>
  </si>
  <si>
    <t>Menge des genutzten Niederschlagswassers</t>
  </si>
  <si>
    <t>Menge des genutzten Brauchwassers</t>
  </si>
  <si>
    <t>Gesamtfrischwasserbedarf</t>
  </si>
  <si>
    <t>aus Wasserbedarf * (0,000125)</t>
  </si>
  <si>
    <t>auf dem Grundstück versickertes Niederschlagswasser</t>
  </si>
  <si>
    <t>genutztes Niederschlagswasser</t>
  </si>
  <si>
    <t>genutztes Brauchwasser</t>
  </si>
  <si>
    <t>auf dem Grundstück gereinigtes Brauchwasser</t>
  </si>
  <si>
    <t>Abwasseraufkommen pro Jahr</t>
  </si>
  <si>
    <t>Abwasseraufkommen  Mitarbeiter</t>
  </si>
  <si>
    <t xml:space="preserve">Abwasseraufkommen Fussbodenreinigung </t>
  </si>
  <si>
    <t>Anfallendes Niederschlagswasser</t>
  </si>
  <si>
    <t>Abwasser: Niederschlagswasser</t>
  </si>
  <si>
    <t>Abwasser: Schmutzwasser</t>
  </si>
  <si>
    <t>Wasserbedarf *(0,001)*Niederschlagsbeiwert</t>
  </si>
  <si>
    <t>rechn. Wasserbedarf</t>
  </si>
  <si>
    <t>rechn. Wasserbedarf aller Mitarbeiter pro Jahr [m³]</t>
  </si>
  <si>
    <t>m³/a</t>
  </si>
  <si>
    <t>mm</t>
  </si>
  <si>
    <t>Rechn. Wasserbedarf aller Mitarbeiter pro Jahr</t>
  </si>
  <si>
    <t>Zwischensumme zur Kontrolle</t>
  </si>
  <si>
    <t>bitte eingeben falls vorhanden</t>
  </si>
  <si>
    <t>Auswertung</t>
  </si>
  <si>
    <t>Barwert Nutzungskosten Wasser/ Abwasser</t>
  </si>
  <si>
    <t>Barwert Nutzungskosten Energie</t>
  </si>
  <si>
    <t>Barwert Nutzungskosten Reinigung</t>
  </si>
  <si>
    <t>Barwert regelmäßige Zahlungen KG 300</t>
  </si>
  <si>
    <t>Barwert regelmäßige Zahlungen KG 400</t>
  </si>
  <si>
    <t>Barwert unregelmäßige Zahlungen KG 300</t>
  </si>
  <si>
    <t>Barwert unregelmäßige Zahlungen KG 400</t>
  </si>
  <si>
    <t>kWh/a</t>
  </si>
  <si>
    <t>Lebenszykluskosten gesamt</t>
  </si>
  <si>
    <t>Diskontierungszinssatz</t>
  </si>
  <si>
    <t>(x* (1+Preissteigerung)</t>
  </si>
  <si>
    <t>(x)* (1+Preissteigerung)</t>
  </si>
  <si>
    <t>Hüllfläche [m²]</t>
  </si>
  <si>
    <t>Beispiel</t>
  </si>
  <si>
    <t>Hintergrundrechnung</t>
  </si>
  <si>
    <t>m³/d</t>
  </si>
  <si>
    <t>EINFÜHRUNG</t>
  </si>
  <si>
    <t>€/(m²a)</t>
  </si>
  <si>
    <t>(KG 300 * (0,1% + 0,35%)* (1+Preissteigerung)</t>
  </si>
  <si>
    <t xml:space="preserve">0,1% + 0,35% jährlich auf Basis der Herstellungskosten KG 300 </t>
  </si>
  <si>
    <r>
      <t xml:space="preserve">regelmäßige Zahlungen </t>
    </r>
    <r>
      <rPr>
        <sz val="10"/>
        <color theme="1"/>
        <rFont val="Arial"/>
        <family val="2"/>
      </rPr>
      <t>(Wartung, Inspektion und Instandsetzung)</t>
    </r>
  </si>
  <si>
    <t>Wartung und Inspektion</t>
  </si>
  <si>
    <t xml:space="preserve">Instandsetzung </t>
  </si>
  <si>
    <t>Abwasser-, Wasser-, Gasanlagen</t>
  </si>
  <si>
    <t>Wärmeversorgungsanlagen</t>
  </si>
  <si>
    <t>Lufttechnische Anlagen</t>
  </si>
  <si>
    <t>Starkstromanlagen</t>
  </si>
  <si>
    <t>Fernmelde- und informationstechnische Anlagen</t>
  </si>
  <si>
    <t>Förderanlagen</t>
  </si>
  <si>
    <t>Gebäudeautomation</t>
  </si>
  <si>
    <t>wird übernommen</t>
  </si>
  <si>
    <t>Berechnung Energiekosten:</t>
  </si>
  <si>
    <t>Berechnung Wasser:</t>
  </si>
  <si>
    <t>Berechnung Reinigung:</t>
  </si>
  <si>
    <t>auf Basis der allgemeinen Angaben (Fensterfläche gesamt - beidseitige Reinigung Fensterfläche )</t>
  </si>
  <si>
    <t>Standardwerte Durchfluss</t>
  </si>
  <si>
    <r>
      <t xml:space="preserve">regelmäßige Zahlungen </t>
    </r>
    <r>
      <rPr>
        <sz val="10"/>
        <color theme="0" tint="-0.499984740745262"/>
        <rFont val="Arial"/>
        <family val="2"/>
      </rPr>
      <t>(Wartung und Inspektion)</t>
    </r>
  </si>
  <si>
    <r>
      <t xml:space="preserve">regelmäßige Zahlungen </t>
    </r>
    <r>
      <rPr>
        <sz val="10"/>
        <rFont val="Arial"/>
        <family val="2"/>
      </rPr>
      <t>(Wartung und Inspektion)</t>
    </r>
  </si>
  <si>
    <t>Abwasseranlagen in den Außenanlagen</t>
  </si>
  <si>
    <t>Wasseranlagen in den Außenanlagen</t>
  </si>
  <si>
    <t>Gasanlagen in den Außenanlagen</t>
  </si>
  <si>
    <t xml:space="preserve">Wärmeversorgungsanlagen in den Außenanlagen   </t>
  </si>
  <si>
    <t xml:space="preserve">Lufttechnische Anlagen in den Außenanlagen    </t>
  </si>
  <si>
    <t xml:space="preserve">Starkstromanlagen in den Außenanlagen   </t>
  </si>
  <si>
    <t>Fernmelde- und informationstechnische Anlagen in den Außenanlagen</t>
  </si>
  <si>
    <t>Allgemeine Einbauten nur Fahrradständer und Abfallbehälter</t>
  </si>
  <si>
    <t xml:space="preserve">Begrünung unterbauter Flächen </t>
  </si>
  <si>
    <t>aus Bewertung entfernen?</t>
  </si>
  <si>
    <t>nach LCC (BNB) werden nur folgende KG betrachtet</t>
  </si>
  <si>
    <t>Wärme</t>
  </si>
  <si>
    <t>Preis (max. 20 Jahre; keine Preissteigerung Gutschrift)</t>
  </si>
  <si>
    <t>(x)</t>
  </si>
  <si>
    <t>Endenergiebedarf Heizwärme</t>
  </si>
  <si>
    <t>Stromeinspeisung/Direktvermarktung (Stromertrag PV keine Eigennutzung)</t>
  </si>
  <si>
    <t>Endenergiebedarf Wärme und Strom:</t>
  </si>
  <si>
    <t>Strom (Netzbezug)</t>
  </si>
  <si>
    <t>Energiepreise</t>
  </si>
  <si>
    <t>[€/kWh]</t>
  </si>
  <si>
    <t>Energieträger Heizen</t>
  </si>
  <si>
    <t>Energieträger Strom</t>
  </si>
  <si>
    <t>https://www.bnb-nachhaltigesbauen.de/fileadmin/steckbriefe/verwaltungsgebaeude/neubau/v_2015/BNB_BN2015_211.pdf</t>
  </si>
  <si>
    <r>
      <t>Einspeisevergütung</t>
    </r>
    <r>
      <rPr>
        <i/>
        <sz val="10"/>
        <color theme="1"/>
        <rFont val="Arial"/>
        <family val="2"/>
      </rPr>
      <t xml:space="preserve"> (bei PV-Anlagen &lt; 100 kW)</t>
    </r>
  </si>
  <si>
    <t>https://www.bundesnetzagentur.de/DE/Sachgebiete/ElektrizitaetundGas/Unternehmen_Institutionen/ErneuerbareEnergien/ZahlenDatenInformationen/EEG_Registerdaten/EEG_RegDaten_FoerdSaetze.html</t>
  </si>
  <si>
    <t>nach LCC BNB</t>
  </si>
  <si>
    <t>Endenergiebedarf Strom - Netzbezug (inkl. PV)</t>
  </si>
  <si>
    <r>
      <t>EEG-Vergütung über Einspeisevergütung</t>
    </r>
    <r>
      <rPr>
        <i/>
        <sz val="10"/>
        <rFont val="Arial"/>
        <family val="2"/>
      </rPr>
      <t xml:space="preserve"> (bei PV-Anlagen &lt; 100 kWp)</t>
    </r>
  </si>
  <si>
    <t xml:space="preserve">SNAP_Werkzeug zur LCC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</si>
</sst>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quot;€&quot;"/>
    <numFmt numFmtId="165" formatCode="0.0%"/>
    <numFmt numFmtId="166" formatCode="#0\ &quot;Jahre&quot;"/>
    <numFmt numFmtId="167" formatCode="_-* #,##0.00\ &quot;m²&quot;"/>
    <numFmt numFmtId="168" formatCode="#,##0\ &quot;€&quot;"/>
  </numFmts>
  <fonts count="29" x14ac:knownFonts="1">
    <font>
      <sz val="11"/>
      <color theme="1"/>
      <name val="Calibri"/>
      <family val="2"/>
      <scheme val="minor"/>
    </font>
    <font>
      <sz val="10"/>
      <color theme="1"/>
      <name val="Arial"/>
      <family val="2"/>
    </font>
    <font>
      <b/>
      <sz val="10"/>
      <color theme="1"/>
      <name val="Arial"/>
      <family val="2"/>
    </font>
    <font>
      <sz val="10"/>
      <color theme="0" tint="-0.499984740745262"/>
      <name val="Arial"/>
      <family val="2"/>
    </font>
    <font>
      <b/>
      <sz val="10"/>
      <color theme="0" tint="-0.499984740745262"/>
      <name val="Arial"/>
      <family val="2"/>
    </font>
    <font>
      <i/>
      <sz val="10"/>
      <name val="Arial"/>
      <family val="2"/>
    </font>
    <font>
      <b/>
      <i/>
      <sz val="10"/>
      <color theme="1"/>
      <name val="Arial"/>
      <family val="2"/>
    </font>
    <font>
      <i/>
      <sz val="10"/>
      <color theme="1"/>
      <name val="Arial"/>
      <family val="2"/>
    </font>
    <font>
      <i/>
      <sz val="10"/>
      <color theme="0" tint="-0.499984740745262"/>
      <name val="Arial"/>
      <family val="2"/>
    </font>
    <font>
      <sz val="10"/>
      <name val="Arial"/>
      <family val="2"/>
    </font>
    <font>
      <sz val="11"/>
      <color indexed="8"/>
      <name val="Calibri"/>
      <family val="2"/>
    </font>
    <font>
      <sz val="10"/>
      <color indexed="8"/>
      <name val="Calibri"/>
      <family val="2"/>
    </font>
    <font>
      <b/>
      <sz val="10"/>
      <name val="Calibri"/>
      <family val="2"/>
    </font>
    <font>
      <b/>
      <i/>
      <sz val="10"/>
      <color theme="0" tint="-0.499984740745262"/>
      <name val="Arial"/>
      <family val="2"/>
    </font>
    <font>
      <sz val="11"/>
      <color rgb="FF000000"/>
      <name val="Calibri"/>
      <family val="2"/>
      <scheme val="minor"/>
    </font>
    <font>
      <b/>
      <sz val="11"/>
      <name val="Arial"/>
      <family val="2"/>
    </font>
    <font>
      <sz val="11"/>
      <color theme="1"/>
      <name val="Calibri"/>
      <family val="2"/>
      <scheme val="minor"/>
    </font>
    <font>
      <sz val="10"/>
      <color indexed="8"/>
      <name val="Arial"/>
      <family val="2"/>
    </font>
    <font>
      <sz val="10"/>
      <color theme="5"/>
      <name val="Arial"/>
      <family val="2"/>
    </font>
    <font>
      <sz val="10"/>
      <color theme="9" tint="-0.249977111117893"/>
      <name val="Arial"/>
      <family val="2"/>
    </font>
    <font>
      <i/>
      <sz val="10"/>
      <color theme="9" tint="-0.249977111117893"/>
      <name val="Arial"/>
      <family val="2"/>
    </font>
    <font>
      <i/>
      <sz val="10"/>
      <color theme="5"/>
      <name val="Arial"/>
      <family val="2"/>
    </font>
    <font>
      <sz val="11"/>
      <color theme="1"/>
      <name val="Times New Roman"/>
      <family val="1"/>
    </font>
    <font>
      <sz val="10"/>
      <color theme="0" tint="-0.499984740745262"/>
      <name val="Calibri"/>
      <family val="2"/>
    </font>
    <font>
      <b/>
      <sz val="10"/>
      <color theme="0" tint="-0.499984740745262"/>
      <name val="Calibri"/>
      <family val="2"/>
    </font>
    <font>
      <b/>
      <sz val="10"/>
      <name val="Arial"/>
      <family val="2"/>
    </font>
    <font>
      <i/>
      <sz val="10"/>
      <color theme="9"/>
      <name val="Arial"/>
      <family val="2"/>
    </font>
    <font>
      <i/>
      <sz val="10"/>
      <color rgb="FFC00000"/>
      <name val="Arial"/>
      <family val="2"/>
    </font>
    <font>
      <sz val="10"/>
      <color rgb="FFFF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39997558519241921"/>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top/>
      <bottom style="thin">
        <color theme="0" tint="-0.499984740745262"/>
      </bottom>
      <diagonal/>
    </border>
    <border>
      <left/>
      <right/>
      <top style="thin">
        <color theme="0" tint="-0.499984740745262"/>
      </top>
      <bottom/>
      <diagonal/>
    </border>
    <border>
      <left/>
      <right/>
      <top style="thin">
        <color theme="8" tint="0.39994506668294322"/>
      </top>
      <bottom style="thin">
        <color theme="8" tint="0.39994506668294322"/>
      </bottom>
      <diagonal/>
    </border>
    <border>
      <left/>
      <right/>
      <top style="thin">
        <color indexed="64"/>
      </top>
      <bottom style="thin">
        <color theme="8" tint="0.39994506668294322"/>
      </bottom>
      <diagonal/>
    </border>
    <border>
      <left/>
      <right/>
      <top style="thin">
        <color theme="8" tint="0.39994506668294322"/>
      </top>
      <bottom/>
      <diagonal/>
    </border>
    <border>
      <left/>
      <right/>
      <top/>
      <bottom style="thin">
        <color theme="8" tint="0.39994506668294322"/>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style="thin">
        <color theme="8" tint="0.39994506668294322"/>
      </bottom>
      <diagonal/>
    </border>
    <border>
      <left/>
      <right style="medium">
        <color indexed="64"/>
      </right>
      <top style="thin">
        <color theme="8" tint="0.39994506668294322"/>
      </top>
      <bottom style="thin">
        <color theme="8" tint="0.39994506668294322"/>
      </bottom>
      <diagonal/>
    </border>
    <border>
      <left/>
      <right style="medium">
        <color indexed="64"/>
      </right>
      <top style="thin">
        <color theme="8" tint="0.39994506668294322"/>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thin">
        <color theme="0" tint="-0.499984740745262"/>
      </bottom>
      <diagonal/>
    </border>
    <border>
      <left/>
      <right style="medium">
        <color indexed="64"/>
      </right>
      <top style="thin">
        <color theme="0" tint="-0.499984740745262"/>
      </top>
      <bottom/>
      <diagonal/>
    </border>
    <border>
      <left/>
      <right style="medium">
        <color indexed="64"/>
      </right>
      <top/>
      <bottom style="thin">
        <color theme="0" tint="-0.499984740745262"/>
      </bottom>
      <diagonal/>
    </border>
  </borders>
  <cellStyleXfs count="4">
    <xf numFmtId="0" fontId="0" fillId="0" borderId="0"/>
    <xf numFmtId="0" fontId="10" fillId="0" borderId="0"/>
    <xf numFmtId="43" fontId="16" fillId="0" borderId="0" applyFont="0" applyFill="0" applyBorder="0" applyAlignment="0" applyProtection="0"/>
    <xf numFmtId="0" fontId="17" fillId="0" borderId="0"/>
  </cellStyleXfs>
  <cellXfs count="328">
    <xf numFmtId="0" fontId="0" fillId="0" borderId="0" xfId="0"/>
    <xf numFmtId="0" fontId="1" fillId="0" borderId="0" xfId="0" applyFont="1"/>
    <xf numFmtId="0" fontId="1" fillId="0" borderId="0" xfId="0" applyFont="1" applyAlignment="1"/>
    <xf numFmtId="0" fontId="1" fillId="0" borderId="0" xfId="0" applyFont="1" applyAlignment="1">
      <alignment horizontal="left"/>
    </xf>
    <xf numFmtId="0" fontId="1" fillId="0" borderId="0" xfId="0" applyFont="1" applyAlignment="1">
      <alignment horizontal="center"/>
    </xf>
    <xf numFmtId="0" fontId="1" fillId="0" borderId="0" xfId="0" applyFont="1" applyFill="1" applyBorder="1" applyAlignment="1">
      <alignment horizontal="center"/>
    </xf>
    <xf numFmtId="0" fontId="1" fillId="0" borderId="0" xfId="0" applyFont="1" applyFill="1" applyBorder="1"/>
    <xf numFmtId="0" fontId="1" fillId="0" borderId="0" xfId="0" applyFont="1" applyAlignment="1">
      <alignment vertical="center"/>
    </xf>
    <xf numFmtId="0" fontId="1" fillId="0" borderId="0" xfId="0" applyFont="1" applyFill="1" applyBorder="1" applyAlignment="1">
      <alignment horizontal="left" vertical="center"/>
    </xf>
    <xf numFmtId="0" fontId="1" fillId="3" borderId="2"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3" borderId="2" xfId="0" applyFont="1" applyFill="1" applyBorder="1" applyAlignment="1">
      <alignment horizontal="left" vertical="center"/>
    </xf>
    <xf numFmtId="0" fontId="2" fillId="0" borderId="0" xfId="0" applyFont="1" applyBorder="1" applyAlignment="1">
      <alignment horizontal="left" vertical="center"/>
    </xf>
    <xf numFmtId="0" fontId="2" fillId="3" borderId="2" xfId="0" applyFont="1" applyFill="1" applyBorder="1" applyAlignment="1">
      <alignment vertical="center"/>
    </xf>
    <xf numFmtId="0" fontId="1" fillId="0" borderId="0" xfId="0" applyFont="1" applyFill="1"/>
    <xf numFmtId="0" fontId="1" fillId="0" borderId="1" xfId="0" applyFont="1" applyFill="1" applyBorder="1" applyAlignment="1">
      <alignment vertical="center"/>
    </xf>
    <xf numFmtId="164" fontId="1" fillId="0" borderId="0" xfId="0" applyNumberFormat="1" applyFont="1" applyFill="1" applyBorder="1" applyAlignment="1">
      <alignment horizontal="left" vertical="center"/>
    </xf>
    <xf numFmtId="164" fontId="2" fillId="0" borderId="3" xfId="0" applyNumberFormat="1" applyFont="1" applyFill="1" applyBorder="1" applyAlignment="1">
      <alignment horizontal="left" vertical="center"/>
    </xf>
    <xf numFmtId="0" fontId="1" fillId="0" borderId="1" xfId="0" applyFont="1" applyBorder="1" applyAlignment="1">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Fill="1" applyBorder="1" applyAlignment="1">
      <alignment horizontal="center" vertical="center"/>
    </xf>
    <xf numFmtId="164" fontId="5" fillId="0" borderId="0" xfId="0" applyNumberFormat="1" applyFont="1" applyFill="1" applyBorder="1" applyAlignment="1">
      <alignment horizontal="left" vertical="center"/>
    </xf>
    <xf numFmtId="164" fontId="1" fillId="3" borderId="0" xfId="0" applyNumberFormat="1"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7" fillId="0" borderId="0" xfId="0" applyFont="1" applyFill="1" applyBorder="1" applyAlignment="1">
      <alignment vertical="center"/>
    </xf>
    <xf numFmtId="0" fontId="7" fillId="0" borderId="0" xfId="0" applyFont="1" applyFill="1" applyBorder="1" applyAlignment="1">
      <alignment horizontal="left" vertical="center"/>
    </xf>
    <xf numFmtId="164" fontId="7" fillId="0" borderId="0" xfId="0" applyNumberFormat="1" applyFont="1" applyFill="1" applyBorder="1" applyAlignment="1">
      <alignment horizontal="left" vertical="center"/>
    </xf>
    <xf numFmtId="0" fontId="1" fillId="0" borderId="0" xfId="0" applyFont="1" applyFill="1" applyAlignment="1">
      <alignment horizontal="center"/>
    </xf>
    <xf numFmtId="165" fontId="7" fillId="0" borderId="0" xfId="0" applyNumberFormat="1" applyFont="1" applyFill="1" applyBorder="1" applyAlignment="1">
      <alignment horizontal="left" vertical="center"/>
    </xf>
    <xf numFmtId="164" fontId="2" fillId="0" borderId="0"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right" vertical="center"/>
    </xf>
    <xf numFmtId="164" fontId="1" fillId="0" borderId="1" xfId="0" applyNumberFormat="1" applyFont="1" applyFill="1" applyBorder="1" applyAlignment="1">
      <alignment horizontal="left" vertical="center"/>
    </xf>
    <xf numFmtId="0" fontId="2" fillId="0" borderId="0" xfId="0" applyFont="1" applyFill="1" applyBorder="1" applyAlignment="1">
      <alignment vertical="center"/>
    </xf>
    <xf numFmtId="0" fontId="2"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0" xfId="0" applyFont="1" applyFill="1" applyBorder="1" applyAlignment="1">
      <alignment vertical="center" wrapText="1"/>
    </xf>
    <xf numFmtId="2" fontId="1" fillId="0" borderId="3" xfId="0" applyNumberFormat="1" applyFont="1" applyFill="1" applyBorder="1" applyAlignment="1">
      <alignment horizontal="left" vertical="center"/>
    </xf>
    <xf numFmtId="0" fontId="1" fillId="0" borderId="0" xfId="0" applyFont="1" applyBorder="1" applyAlignment="1">
      <alignment vertical="center"/>
    </xf>
    <xf numFmtId="49" fontId="1" fillId="0" borderId="0" xfId="0" applyNumberFormat="1" applyFont="1" applyBorder="1" applyAlignment="1">
      <alignment horizontal="center" vertical="center"/>
    </xf>
    <xf numFmtId="0" fontId="7" fillId="0" borderId="0" xfId="0" applyFont="1" applyFill="1" applyBorder="1" applyAlignment="1">
      <alignment horizontal="left"/>
    </xf>
    <xf numFmtId="0" fontId="1" fillId="0" borderId="6" xfId="0" applyFont="1" applyFill="1" applyBorder="1" applyAlignment="1">
      <alignment vertical="center"/>
    </xf>
    <xf numFmtId="0" fontId="9" fillId="0" borderId="0" xfId="0" applyFont="1" applyFill="1" applyBorder="1" applyAlignment="1">
      <alignment vertical="center"/>
    </xf>
    <xf numFmtId="164" fontId="9"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1" fillId="3" borderId="2" xfId="0" applyFont="1" applyFill="1" applyBorder="1" applyAlignment="1">
      <alignment horizontal="right" vertical="center"/>
    </xf>
    <xf numFmtId="10" fontId="9" fillId="0" borderId="0" xfId="0" applyNumberFormat="1" applyFont="1" applyFill="1" applyBorder="1" applyAlignment="1">
      <alignment horizontal="right" vertical="center"/>
    </xf>
    <xf numFmtId="49" fontId="9" fillId="0" borderId="0" xfId="0" applyNumberFormat="1" applyFont="1" applyFill="1" applyBorder="1" applyAlignment="1">
      <alignment horizontal="right" vertical="center"/>
    </xf>
    <xf numFmtId="0" fontId="1" fillId="0" borderId="3" xfId="0" applyFont="1" applyFill="1" applyBorder="1" applyAlignment="1">
      <alignment vertical="center"/>
    </xf>
    <xf numFmtId="0" fontId="1" fillId="0" borderId="0" xfId="0" applyFont="1" applyFill="1" applyAlignment="1">
      <alignment horizontal="right"/>
    </xf>
    <xf numFmtId="0" fontId="1" fillId="0" borderId="3" xfId="0" applyFont="1" applyFill="1" applyBorder="1" applyAlignment="1">
      <alignment horizontal="right" vertical="center"/>
    </xf>
    <xf numFmtId="0" fontId="1" fillId="0" borderId="0" xfId="0" applyFont="1" applyAlignment="1">
      <alignment horizontal="right"/>
    </xf>
    <xf numFmtId="0" fontId="2" fillId="0" borderId="0" xfId="0" applyFont="1" applyBorder="1" applyAlignment="1">
      <alignment horizontal="right" vertical="center"/>
    </xf>
    <xf numFmtId="164" fontId="1" fillId="0" borderId="0" xfId="0" applyNumberFormat="1" applyFont="1" applyFill="1" applyBorder="1" applyAlignment="1">
      <alignment horizontal="right" vertical="center"/>
    </xf>
    <xf numFmtId="164" fontId="1" fillId="3" borderId="3" xfId="0" applyNumberFormat="1" applyFont="1" applyFill="1" applyBorder="1" applyAlignment="1">
      <alignment horizontal="right" vertical="center"/>
    </xf>
    <xf numFmtId="0" fontId="2" fillId="0" borderId="3" xfId="0" applyFont="1" applyBorder="1" applyAlignment="1">
      <alignment horizontal="right" vertical="center"/>
    </xf>
    <xf numFmtId="10" fontId="1" fillId="0" borderId="0" xfId="0" applyNumberFormat="1" applyFont="1" applyFill="1" applyBorder="1" applyAlignment="1">
      <alignment horizontal="right" vertical="center"/>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Fill="1" applyAlignment="1"/>
    <xf numFmtId="164" fontId="1" fillId="0" borderId="0" xfId="0" applyNumberFormat="1" applyFont="1" applyFill="1" applyBorder="1" applyAlignment="1">
      <alignment vertical="center"/>
    </xf>
    <xf numFmtId="2" fontId="1" fillId="0" borderId="0" xfId="0" applyNumberFormat="1" applyFont="1" applyBorder="1" applyAlignment="1">
      <alignment horizontal="right" vertical="center"/>
    </xf>
    <xf numFmtId="2" fontId="1" fillId="0" borderId="3" xfId="0" applyNumberFormat="1" applyFont="1" applyBorder="1" applyAlignment="1">
      <alignment horizontal="right" vertical="center"/>
    </xf>
    <xf numFmtId="2" fontId="1" fillId="8" borderId="9" xfId="0" applyNumberFormat="1" applyFont="1" applyFill="1" applyBorder="1" applyAlignment="1">
      <alignment vertical="center"/>
    </xf>
    <xf numFmtId="0" fontId="11" fillId="0" borderId="0" xfId="1" applyFont="1" applyFill="1" applyBorder="1" applyAlignment="1" applyProtection="1">
      <alignment vertical="top"/>
    </xf>
    <xf numFmtId="0" fontId="11" fillId="0" borderId="0" xfId="1" applyFont="1" applyBorder="1" applyAlignment="1" applyProtection="1">
      <alignment horizontal="right" vertical="top"/>
    </xf>
    <xf numFmtId="166" fontId="12" fillId="0" borderId="0" xfId="0" applyNumberFormat="1" applyFont="1" applyFill="1" applyBorder="1" applyAlignment="1" applyProtection="1">
      <alignment horizontal="right" vertical="top"/>
      <protection hidden="1"/>
    </xf>
    <xf numFmtId="1" fontId="9" fillId="0" borderId="0" xfId="0" applyNumberFormat="1" applyFont="1" applyFill="1" applyBorder="1" applyAlignment="1">
      <alignment horizontal="right" vertical="center"/>
    </xf>
    <xf numFmtId="49" fontId="1" fillId="3" borderId="2" xfId="0" applyNumberFormat="1" applyFont="1" applyFill="1" applyBorder="1" applyAlignment="1">
      <alignment horizontal="right" vertical="center"/>
    </xf>
    <xf numFmtId="49" fontId="1" fillId="0" borderId="0" xfId="0" applyNumberFormat="1" applyFont="1" applyFill="1" applyBorder="1" applyAlignment="1">
      <alignment horizontal="right" vertical="center"/>
    </xf>
    <xf numFmtId="2" fontId="1" fillId="3" borderId="8" xfId="0" applyNumberFormat="1" applyFont="1" applyFill="1" applyBorder="1" applyAlignment="1">
      <alignment vertical="center"/>
    </xf>
    <xf numFmtId="2" fontId="1" fillId="8" borderId="8" xfId="0" applyNumberFormat="1" applyFont="1" applyFill="1" applyBorder="1" applyAlignment="1">
      <alignment vertical="center"/>
    </xf>
    <xf numFmtId="164" fontId="1" fillId="8" borderId="9" xfId="0" applyNumberFormat="1" applyFont="1" applyFill="1" applyBorder="1" applyAlignment="1">
      <alignment vertical="center"/>
    </xf>
    <xf numFmtId="164" fontId="1" fillId="3" borderId="10" xfId="0" applyNumberFormat="1" applyFont="1" applyFill="1" applyBorder="1" applyAlignment="1">
      <alignment vertical="center"/>
    </xf>
    <xf numFmtId="164" fontId="1" fillId="3" borderId="1" xfId="0" applyNumberFormat="1" applyFont="1" applyFill="1" applyBorder="1" applyAlignment="1">
      <alignment vertical="center"/>
    </xf>
    <xf numFmtId="2" fontId="1" fillId="3" borderId="1" xfId="0" applyNumberFormat="1" applyFont="1" applyFill="1" applyBorder="1" applyAlignment="1">
      <alignment vertical="center"/>
    </xf>
    <xf numFmtId="164" fontId="1" fillId="3" borderId="3" xfId="0" applyNumberFormat="1" applyFont="1" applyFill="1" applyBorder="1" applyAlignment="1">
      <alignment horizontal="left" vertical="center"/>
    </xf>
    <xf numFmtId="2" fontId="2" fillId="0" borderId="3" xfId="0" applyNumberFormat="1" applyFont="1" applyFill="1" applyBorder="1" applyAlignment="1">
      <alignment horizontal="right" vertical="center"/>
    </xf>
    <xf numFmtId="2" fontId="1" fillId="3" borderId="0" xfId="0" applyNumberFormat="1" applyFont="1" applyFill="1" applyBorder="1" applyAlignment="1">
      <alignment horizontal="right" vertical="center"/>
    </xf>
    <xf numFmtId="164" fontId="1" fillId="0" borderId="3" xfId="0" applyNumberFormat="1" applyFont="1" applyFill="1" applyBorder="1" applyAlignment="1">
      <alignment horizontal="left" vertical="center"/>
    </xf>
    <xf numFmtId="0" fontId="2" fillId="0" borderId="3" xfId="0" applyFont="1" applyBorder="1" applyAlignment="1">
      <alignment horizontal="left" vertical="center"/>
    </xf>
    <xf numFmtId="2" fontId="1" fillId="8" borderId="8" xfId="0" applyNumberFormat="1" applyFont="1" applyFill="1" applyBorder="1" applyAlignment="1">
      <alignment horizontal="right" vertical="center"/>
    </xf>
    <xf numFmtId="2" fontId="5" fillId="0" borderId="0" xfId="0" applyNumberFormat="1" applyFont="1" applyFill="1" applyBorder="1" applyAlignment="1">
      <alignment horizontal="left" vertical="center"/>
    </xf>
    <xf numFmtId="2" fontId="1" fillId="0" borderId="10" xfId="0" applyNumberFormat="1" applyFont="1" applyFill="1" applyBorder="1" applyAlignment="1">
      <alignment horizontal="right" vertical="center"/>
    </xf>
    <xf numFmtId="0" fontId="8" fillId="0" borderId="0" xfId="0" applyFont="1" applyFill="1" applyBorder="1" applyAlignment="1">
      <alignment vertical="center"/>
    </xf>
    <xf numFmtId="2" fontId="8" fillId="0" borderId="11" xfId="0" applyNumberFormat="1" applyFont="1" applyFill="1" applyBorder="1" applyAlignment="1">
      <alignment horizontal="left" vertical="center"/>
    </xf>
    <xf numFmtId="164" fontId="8" fillId="0" borderId="0" xfId="0" applyNumberFormat="1" applyFont="1" applyFill="1" applyBorder="1" applyAlignment="1">
      <alignment horizontal="left" vertical="center"/>
    </xf>
    <xf numFmtId="0" fontId="8" fillId="0" borderId="0" xfId="0" applyFont="1" applyFill="1" applyBorder="1" applyAlignment="1">
      <alignment horizontal="right" vertical="center"/>
    </xf>
    <xf numFmtId="2" fontId="8" fillId="0" borderId="0" xfId="0" applyNumberFormat="1" applyFont="1" applyFill="1" applyBorder="1" applyAlignment="1">
      <alignment horizontal="left" vertical="center"/>
    </xf>
    <xf numFmtId="2" fontId="2" fillId="3" borderId="0" xfId="0" applyNumberFormat="1" applyFont="1" applyFill="1" applyBorder="1" applyAlignment="1">
      <alignment horizontal="right" vertical="center"/>
    </xf>
    <xf numFmtId="0" fontId="2" fillId="0" borderId="3" xfId="0" applyFont="1" applyFill="1" applyBorder="1" applyAlignment="1">
      <alignment vertical="center"/>
    </xf>
    <xf numFmtId="2" fontId="1" fillId="0" borderId="8" xfId="0" applyNumberFormat="1" applyFont="1" applyFill="1" applyBorder="1" applyAlignment="1">
      <alignment vertical="center"/>
    </xf>
    <xf numFmtId="2" fontId="1" fillId="3" borderId="3" xfId="0" applyNumberFormat="1" applyFont="1" applyFill="1" applyBorder="1" applyAlignment="1">
      <alignment horizontal="right" vertical="center"/>
    </xf>
    <xf numFmtId="2" fontId="2" fillId="3" borderId="3" xfId="0" applyNumberFormat="1" applyFont="1" applyFill="1" applyBorder="1" applyAlignment="1">
      <alignment horizontal="right" vertical="center"/>
    </xf>
    <xf numFmtId="2" fontId="2" fillId="0" borderId="0" xfId="0" applyNumberFormat="1" applyFont="1" applyFill="1" applyBorder="1" applyAlignment="1">
      <alignment horizontal="right" vertical="center"/>
    </xf>
    <xf numFmtId="2" fontId="1" fillId="0" borderId="11" xfId="0" applyNumberFormat="1" applyFont="1" applyFill="1" applyBorder="1" applyAlignment="1">
      <alignment vertical="center"/>
    </xf>
    <xf numFmtId="2" fontId="1" fillId="3" borderId="3" xfId="0" applyNumberFormat="1" applyFont="1" applyFill="1" applyBorder="1" applyAlignment="1">
      <alignment vertical="center"/>
    </xf>
    <xf numFmtId="2" fontId="1" fillId="3" borderId="0" xfId="0" applyNumberFormat="1" applyFont="1" applyFill="1" applyBorder="1" applyAlignment="1">
      <alignment vertical="center"/>
    </xf>
    <xf numFmtId="165" fontId="6" fillId="0" borderId="0" xfId="0" applyNumberFormat="1" applyFont="1" applyFill="1" applyBorder="1" applyAlignment="1">
      <alignment horizontal="left" vertical="center"/>
    </xf>
    <xf numFmtId="167" fontId="12" fillId="0" borderId="0" xfId="0" applyNumberFormat="1" applyFont="1" applyFill="1" applyBorder="1" applyAlignment="1" applyProtection="1">
      <alignment horizontal="right" vertical="top" wrapText="1" indent="1"/>
      <protection locked="0"/>
    </xf>
    <xf numFmtId="49" fontId="1" fillId="3" borderId="0" xfId="0" applyNumberFormat="1" applyFont="1" applyFill="1" applyBorder="1" applyAlignment="1">
      <alignment horizontal="right" vertical="center"/>
    </xf>
    <xf numFmtId="49" fontId="1" fillId="3" borderId="0" xfId="0" applyNumberFormat="1" applyFont="1" applyFill="1" applyBorder="1" applyAlignment="1">
      <alignment vertical="center"/>
    </xf>
    <xf numFmtId="3" fontId="6" fillId="0" borderId="0" xfId="0" applyNumberFormat="1" applyFont="1" applyFill="1" applyBorder="1" applyAlignment="1">
      <alignment horizontal="left" vertical="center"/>
    </xf>
    <xf numFmtId="0" fontId="1" fillId="0" borderId="3" xfId="0" applyFont="1" applyFill="1" applyBorder="1" applyAlignment="1">
      <alignment horizontal="left" vertical="center"/>
    </xf>
    <xf numFmtId="0" fontId="1" fillId="0" borderId="3" xfId="0" applyFont="1" applyBorder="1"/>
    <xf numFmtId="0" fontId="1" fillId="0" borderId="3" xfId="0" applyFont="1" applyFill="1" applyBorder="1"/>
    <xf numFmtId="0" fontId="2" fillId="0" borderId="3" xfId="0" applyFont="1" applyBorder="1"/>
    <xf numFmtId="2" fontId="1" fillId="0" borderId="0" xfId="0" applyNumberFormat="1" applyFont="1" applyFill="1" applyBorder="1" applyAlignment="1">
      <alignment vertical="center"/>
    </xf>
    <xf numFmtId="164" fontId="2" fillId="0" borderId="0" xfId="0" applyNumberFormat="1" applyFont="1" applyFill="1" applyBorder="1" applyAlignment="1">
      <alignment horizontal="left" vertical="center"/>
    </xf>
    <xf numFmtId="1" fontId="1" fillId="8" borderId="2" xfId="0" applyNumberFormat="1"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2" fillId="3" borderId="13" xfId="0" applyFont="1" applyFill="1" applyBorder="1" applyAlignment="1">
      <alignment vertical="center"/>
    </xf>
    <xf numFmtId="0" fontId="1" fillId="3" borderId="14" xfId="0" applyFont="1" applyFill="1" applyBorder="1" applyAlignment="1">
      <alignment horizontal="righ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1" fontId="1" fillId="8" borderId="17" xfId="0" applyNumberFormat="1" applyFont="1" applyFill="1" applyBorder="1" applyAlignment="1">
      <alignment vertical="center"/>
    </xf>
    <xf numFmtId="0" fontId="1" fillId="0" borderId="18" xfId="0" applyFont="1" applyFill="1" applyBorder="1" applyAlignment="1">
      <alignment vertical="center"/>
    </xf>
    <xf numFmtId="0" fontId="1" fillId="0" borderId="19" xfId="0" applyFont="1" applyFill="1" applyBorder="1" applyAlignment="1">
      <alignment vertical="center"/>
    </xf>
    <xf numFmtId="0" fontId="9" fillId="7" borderId="20" xfId="0" applyFont="1" applyFill="1" applyBorder="1" applyAlignment="1">
      <alignment vertical="center"/>
    </xf>
    <xf numFmtId="0" fontId="1" fillId="0" borderId="21" xfId="0" applyFont="1" applyFill="1" applyBorder="1" applyAlignment="1">
      <alignment vertical="center"/>
    </xf>
    <xf numFmtId="2" fontId="1" fillId="8" borderId="22" xfId="0" applyNumberFormat="1" applyFont="1" applyFill="1" applyBorder="1" applyAlignment="1">
      <alignment vertical="center"/>
    </xf>
    <xf numFmtId="2" fontId="1" fillId="3" borderId="23" xfId="0" applyNumberFormat="1" applyFont="1" applyFill="1" applyBorder="1" applyAlignment="1">
      <alignment vertical="center"/>
    </xf>
    <xf numFmtId="2" fontId="1" fillId="8" borderId="23" xfId="0" applyNumberFormat="1" applyFont="1" applyFill="1" applyBorder="1" applyAlignment="1">
      <alignment vertical="center"/>
    </xf>
    <xf numFmtId="0" fontId="1" fillId="0" borderId="18" xfId="0" applyFont="1" applyBorder="1"/>
    <xf numFmtId="0" fontId="1" fillId="0" borderId="0" xfId="0" applyFont="1" applyBorder="1"/>
    <xf numFmtId="0" fontId="1" fillId="0" borderId="0" xfId="0" applyFont="1" applyBorder="1" applyAlignment="1">
      <alignment horizontal="left"/>
    </xf>
    <xf numFmtId="0" fontId="1" fillId="0" borderId="0" xfId="0" applyFont="1" applyBorder="1" applyAlignment="1">
      <alignment horizontal="right"/>
    </xf>
    <xf numFmtId="0" fontId="1" fillId="0" borderId="21" xfId="0" applyFont="1" applyBorder="1" applyAlignment="1"/>
    <xf numFmtId="0" fontId="1" fillId="2" borderId="20" xfId="0" applyFont="1" applyFill="1" applyBorder="1" applyAlignment="1">
      <alignment vertical="center"/>
    </xf>
    <xf numFmtId="0" fontId="2" fillId="0" borderId="21" xfId="0" applyFont="1" applyBorder="1" applyAlignment="1">
      <alignment vertical="center"/>
    </xf>
    <xf numFmtId="164" fontId="1" fillId="8" borderId="22" xfId="0" applyNumberFormat="1" applyFont="1" applyFill="1" applyBorder="1" applyAlignment="1">
      <alignment vertical="center"/>
    </xf>
    <xf numFmtId="164" fontId="1" fillId="3" borderId="24" xfId="0" applyNumberFormat="1" applyFont="1" applyFill="1" applyBorder="1" applyAlignment="1">
      <alignment vertical="center"/>
    </xf>
    <xf numFmtId="164" fontId="1" fillId="3" borderId="25" xfId="0" applyNumberFormat="1" applyFont="1" applyFill="1" applyBorder="1" applyAlignment="1">
      <alignment vertical="center"/>
    </xf>
    <xf numFmtId="164" fontId="2" fillId="0" borderId="19" xfId="0" applyNumberFormat="1" applyFont="1" applyFill="1" applyBorder="1" applyAlignment="1">
      <alignment vertical="center"/>
    </xf>
    <xf numFmtId="164" fontId="1" fillId="0" borderId="21" xfId="0" applyNumberFormat="1" applyFont="1" applyFill="1" applyBorder="1" applyAlignment="1">
      <alignment vertical="center"/>
    </xf>
    <xf numFmtId="0" fontId="1" fillId="5" borderId="20" xfId="0" applyFont="1" applyFill="1" applyBorder="1" applyAlignment="1">
      <alignment vertical="center"/>
    </xf>
    <xf numFmtId="164" fontId="1" fillId="3" borderId="19" xfId="0" applyNumberFormat="1" applyFont="1" applyFill="1" applyBorder="1" applyAlignment="1">
      <alignment vertical="center"/>
    </xf>
    <xf numFmtId="164" fontId="1" fillId="3" borderId="21" xfId="0" applyNumberFormat="1" applyFont="1" applyFill="1" applyBorder="1" applyAlignment="1">
      <alignment vertical="center"/>
    </xf>
    <xf numFmtId="0" fontId="1" fillId="6" borderId="20" xfId="0" applyFont="1" applyFill="1" applyBorder="1" applyAlignment="1">
      <alignment vertical="center"/>
    </xf>
    <xf numFmtId="0" fontId="1" fillId="4" borderId="20" xfId="0" applyFont="1" applyFill="1" applyBorder="1" applyAlignment="1">
      <alignment vertical="center"/>
    </xf>
    <xf numFmtId="0" fontId="2" fillId="0" borderId="19" xfId="0" applyFont="1" applyBorder="1" applyAlignment="1">
      <alignment vertical="center"/>
    </xf>
    <xf numFmtId="164" fontId="1" fillId="0" borderId="19" xfId="0" applyNumberFormat="1" applyFont="1" applyFill="1" applyBorder="1" applyAlignment="1">
      <alignment vertical="center"/>
    </xf>
    <xf numFmtId="0" fontId="1" fillId="0" borderId="18" xfId="0" applyFont="1" applyBorder="1" applyAlignment="1">
      <alignment vertical="center"/>
    </xf>
    <xf numFmtId="0" fontId="1" fillId="0" borderId="21" xfId="0" applyFont="1" applyBorder="1" applyAlignment="1">
      <alignment vertical="center"/>
    </xf>
    <xf numFmtId="0" fontId="1" fillId="0" borderId="19" xfId="0" applyFont="1" applyBorder="1" applyAlignment="1">
      <alignment vertical="center"/>
    </xf>
    <xf numFmtId="49" fontId="1" fillId="0" borderId="21" xfId="0" applyNumberFormat="1" applyFont="1" applyBorder="1" applyAlignment="1">
      <alignment vertical="center"/>
    </xf>
    <xf numFmtId="0" fontId="9" fillId="7" borderId="18" xfId="0" applyFont="1" applyFill="1" applyBorder="1" applyAlignment="1">
      <alignment vertical="center"/>
    </xf>
    <xf numFmtId="0" fontId="9" fillId="0" borderId="26" xfId="0" applyFont="1" applyFill="1" applyBorder="1" applyAlignment="1">
      <alignment vertical="center"/>
    </xf>
    <xf numFmtId="0" fontId="1" fillId="2" borderId="18" xfId="0" applyFont="1" applyFill="1" applyBorder="1" applyAlignment="1">
      <alignment vertical="center"/>
    </xf>
    <xf numFmtId="0" fontId="1" fillId="5" borderId="18" xfId="0" applyFont="1" applyFill="1" applyBorder="1" applyAlignment="1">
      <alignment vertical="center"/>
    </xf>
    <xf numFmtId="0" fontId="1" fillId="6" borderId="18" xfId="0" applyFont="1" applyFill="1" applyBorder="1" applyAlignment="1">
      <alignment vertical="center"/>
    </xf>
    <xf numFmtId="0" fontId="1" fillId="4" borderId="18" xfId="0" applyFont="1" applyFill="1" applyBorder="1" applyAlignment="1">
      <alignment vertical="center"/>
    </xf>
    <xf numFmtId="0" fontId="1" fillId="0" borderId="0" xfId="0" applyFont="1" applyBorder="1" applyAlignment="1">
      <alignment horizontal="center"/>
    </xf>
    <xf numFmtId="0" fontId="1" fillId="0" borderId="26" xfId="0" applyFont="1" applyBorder="1"/>
    <xf numFmtId="0" fontId="1" fillId="0" borderId="27" xfId="0" applyFont="1" applyBorder="1"/>
    <xf numFmtId="0" fontId="1" fillId="0" borderId="28" xfId="0" applyFont="1" applyFill="1" applyBorder="1"/>
    <xf numFmtId="0" fontId="1" fillId="0" borderId="28" xfId="0" applyFont="1" applyBorder="1"/>
    <xf numFmtId="0" fontId="1" fillId="0" borderId="28" xfId="0" applyFont="1" applyBorder="1" applyAlignment="1">
      <alignment horizontal="center"/>
    </xf>
    <xf numFmtId="0" fontId="1" fillId="0" borderId="28" xfId="0" applyFont="1" applyBorder="1" applyAlignment="1">
      <alignment horizontal="right"/>
    </xf>
    <xf numFmtId="0" fontId="1" fillId="0" borderId="29" xfId="0" applyFont="1" applyBorder="1" applyAlignment="1"/>
    <xf numFmtId="0" fontId="1" fillId="3" borderId="14" xfId="0" applyFont="1" applyFill="1" applyBorder="1" applyAlignment="1">
      <alignment horizontal="left" vertical="center"/>
    </xf>
    <xf numFmtId="0" fontId="1" fillId="3" borderId="30" xfId="0" applyFont="1" applyFill="1" applyBorder="1" applyAlignment="1">
      <alignment horizontal="left" vertical="center"/>
    </xf>
    <xf numFmtId="0" fontId="1" fillId="3" borderId="17" xfId="0" applyFont="1" applyFill="1" applyBorder="1" applyAlignment="1">
      <alignment horizontal="left" vertical="center"/>
    </xf>
    <xf numFmtId="0" fontId="1" fillId="0" borderId="21" xfId="0" applyFont="1" applyFill="1" applyBorder="1" applyAlignment="1">
      <alignment horizontal="left" vertical="center"/>
    </xf>
    <xf numFmtId="164" fontId="1" fillId="8" borderId="22" xfId="0" applyNumberFormat="1" applyFont="1" applyFill="1" applyBorder="1" applyAlignment="1">
      <alignment horizontal="left" vertical="center"/>
    </xf>
    <xf numFmtId="164" fontId="1" fillId="8" borderId="23" xfId="0" applyNumberFormat="1" applyFont="1" applyFill="1" applyBorder="1" applyAlignment="1">
      <alignment horizontal="left" vertical="center"/>
    </xf>
    <xf numFmtId="164" fontId="1" fillId="0" borderId="21" xfId="0" applyNumberFormat="1" applyFont="1" applyFill="1" applyBorder="1" applyAlignment="1">
      <alignment horizontal="left" vertical="center"/>
    </xf>
    <xf numFmtId="0" fontId="8" fillId="0" borderId="0" xfId="0" applyFont="1" applyBorder="1" applyAlignment="1">
      <alignment vertical="center"/>
    </xf>
    <xf numFmtId="164" fontId="8" fillId="0" borderId="21" xfId="0" applyNumberFormat="1" applyFont="1" applyFill="1" applyBorder="1" applyAlignment="1">
      <alignment horizontal="left" vertical="center"/>
    </xf>
    <xf numFmtId="49" fontId="1" fillId="0" borderId="21" xfId="0" applyNumberFormat="1" applyFont="1" applyFill="1" applyBorder="1" applyAlignment="1">
      <alignment horizontal="right" vertical="center"/>
    </xf>
    <xf numFmtId="0" fontId="2" fillId="0" borderId="21" xfId="0" applyFont="1" applyBorder="1" applyAlignment="1">
      <alignment horizontal="left" vertical="center"/>
    </xf>
    <xf numFmtId="0" fontId="2" fillId="0" borderId="19" xfId="0" applyFont="1" applyBorder="1" applyAlignment="1">
      <alignment horizontal="left" vertical="center"/>
    </xf>
    <xf numFmtId="164" fontId="1" fillId="3" borderId="19" xfId="0" applyNumberFormat="1" applyFont="1" applyFill="1" applyBorder="1" applyAlignment="1">
      <alignment horizontal="left" vertical="center"/>
    </xf>
    <xf numFmtId="164" fontId="1" fillId="3" borderId="21" xfId="0" applyNumberFormat="1" applyFont="1" applyFill="1" applyBorder="1" applyAlignment="1">
      <alignment horizontal="left" vertical="center"/>
    </xf>
    <xf numFmtId="0" fontId="1" fillId="3" borderId="31" xfId="0" applyFont="1" applyFill="1" applyBorder="1" applyAlignment="1">
      <alignment vertical="center"/>
    </xf>
    <xf numFmtId="0" fontId="4" fillId="0" borderId="21" xfId="0" applyFont="1" applyBorder="1" applyAlignment="1">
      <alignment horizontal="left" vertical="center"/>
    </xf>
    <xf numFmtId="0" fontId="2" fillId="0" borderId="32" xfId="0" applyFont="1" applyBorder="1" applyAlignment="1">
      <alignment horizontal="left" vertical="center"/>
    </xf>
    <xf numFmtId="0" fontId="8" fillId="0" borderId="19" xfId="0" applyFont="1" applyFill="1" applyBorder="1" applyAlignment="1">
      <alignment vertical="center"/>
    </xf>
    <xf numFmtId="0" fontId="8" fillId="0" borderId="21" xfId="0" applyFont="1" applyFill="1" applyBorder="1" applyAlignment="1">
      <alignment vertical="center"/>
    </xf>
    <xf numFmtId="164" fontId="2" fillId="0" borderId="21" xfId="0" applyNumberFormat="1" applyFont="1" applyFill="1" applyBorder="1" applyAlignment="1">
      <alignment horizontal="left" vertical="center"/>
    </xf>
    <xf numFmtId="2" fontId="1" fillId="3" borderId="19" xfId="0" applyNumberFormat="1" applyFont="1" applyFill="1" applyBorder="1" applyAlignment="1">
      <alignment vertical="center"/>
    </xf>
    <xf numFmtId="2" fontId="1" fillId="3" borderId="21" xfId="0" applyNumberFormat="1" applyFont="1" applyFill="1" applyBorder="1" applyAlignment="1">
      <alignment vertical="center"/>
    </xf>
    <xf numFmtId="0" fontId="2" fillId="0" borderId="18" xfId="0" applyFont="1" applyFill="1" applyBorder="1" applyAlignment="1">
      <alignment vertical="center"/>
    </xf>
    <xf numFmtId="164" fontId="2" fillId="3" borderId="19" xfId="0" applyNumberFormat="1" applyFont="1" applyFill="1" applyBorder="1" applyAlignment="1">
      <alignment horizontal="left" vertical="center"/>
    </xf>
    <xf numFmtId="164" fontId="2" fillId="3" borderId="21" xfId="0" applyNumberFormat="1" applyFont="1" applyFill="1" applyBorder="1" applyAlignment="1">
      <alignment horizontal="left" vertical="center"/>
    </xf>
    <xf numFmtId="0" fontId="1" fillId="0" borderId="27" xfId="0" applyFont="1" applyFill="1" applyBorder="1" applyAlignment="1">
      <alignment vertical="center"/>
    </xf>
    <xf numFmtId="0" fontId="1" fillId="0" borderId="28" xfId="0" applyFont="1" applyFill="1" applyBorder="1" applyAlignment="1">
      <alignment vertical="center"/>
    </xf>
    <xf numFmtId="164" fontId="1" fillId="0" borderId="28" xfId="0" applyNumberFormat="1" applyFont="1" applyFill="1" applyBorder="1" applyAlignment="1">
      <alignment horizontal="left" vertical="center"/>
    </xf>
    <xf numFmtId="164" fontId="1" fillId="0" borderId="29" xfId="0" applyNumberFormat="1" applyFont="1" applyFill="1" applyBorder="1" applyAlignment="1">
      <alignment horizontal="left" vertical="center"/>
    </xf>
    <xf numFmtId="0" fontId="8" fillId="0" borderId="0" xfId="0" applyFont="1" applyFill="1" applyAlignment="1">
      <alignment horizontal="center"/>
    </xf>
    <xf numFmtId="0" fontId="13" fillId="0" borderId="0" xfId="0" applyFont="1" applyBorder="1" applyAlignment="1">
      <alignment horizontal="left" vertical="center"/>
    </xf>
    <xf numFmtId="164" fontId="3" fillId="0" borderId="0" xfId="0" applyNumberFormat="1" applyFont="1" applyFill="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center"/>
    </xf>
    <xf numFmtId="0" fontId="1" fillId="3" borderId="15" xfId="0" applyFont="1" applyFill="1" applyBorder="1" applyAlignment="1">
      <alignment horizontal="left" vertical="center"/>
    </xf>
    <xf numFmtId="0" fontId="1" fillId="3" borderId="20" xfId="0" applyFont="1" applyFill="1" applyBorder="1" applyAlignment="1">
      <alignment vertical="center"/>
    </xf>
    <xf numFmtId="164" fontId="1" fillId="3" borderId="21" xfId="0" applyNumberFormat="1" applyFont="1" applyFill="1" applyBorder="1" applyAlignment="1">
      <alignment horizontal="right" vertical="center"/>
    </xf>
    <xf numFmtId="164" fontId="9" fillId="0" borderId="21" xfId="0" applyNumberFormat="1" applyFont="1" applyFill="1" applyBorder="1" applyAlignment="1">
      <alignment horizontal="left" vertical="center"/>
    </xf>
    <xf numFmtId="164" fontId="5" fillId="0" borderId="19" xfId="0" applyNumberFormat="1" applyFont="1" applyFill="1" applyBorder="1" applyAlignment="1">
      <alignment horizontal="right" vertical="center"/>
    </xf>
    <xf numFmtId="0" fontId="9" fillId="0" borderId="21" xfId="0" applyFont="1" applyFill="1" applyBorder="1" applyAlignment="1">
      <alignment horizontal="lef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Border="1" applyAlignment="1">
      <alignment horizontal="center"/>
    </xf>
    <xf numFmtId="0" fontId="13" fillId="0" borderId="0" xfId="0" applyFont="1" applyFill="1" applyBorder="1" applyAlignment="1">
      <alignment horizontal="left"/>
    </xf>
    <xf numFmtId="0" fontId="8" fillId="0" borderId="0" xfId="0" applyFont="1" applyFill="1" applyBorder="1" applyAlignment="1">
      <alignment horizontal="left"/>
    </xf>
    <xf numFmtId="0" fontId="3" fillId="0" borderId="0" xfId="0" applyFont="1" applyFill="1" applyBorder="1"/>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13" fillId="0" borderId="0" xfId="0" applyFont="1" applyFill="1" applyBorder="1" applyAlignment="1">
      <alignment horizontal="left" vertical="center"/>
    </xf>
    <xf numFmtId="165" fontId="8" fillId="0" borderId="0" xfId="0" applyNumberFormat="1" applyFont="1" applyFill="1" applyBorder="1" applyAlignment="1">
      <alignment horizontal="left" vertical="center"/>
    </xf>
    <xf numFmtId="164" fontId="4" fillId="0" borderId="0" xfId="0" applyNumberFormat="1" applyFont="1" applyFill="1" applyBorder="1" applyAlignment="1">
      <alignment horizontal="left" vertical="center"/>
    </xf>
    <xf numFmtId="0" fontId="8" fillId="0" borderId="0" xfId="0" applyFont="1" applyAlignment="1">
      <alignment horizontal="left" vertical="center"/>
    </xf>
    <xf numFmtId="0" fontId="8" fillId="3" borderId="5" xfId="0" applyFont="1" applyFill="1" applyBorder="1" applyAlignment="1">
      <alignment horizontal="left" vertical="center"/>
    </xf>
    <xf numFmtId="0" fontId="8" fillId="3" borderId="2" xfId="0" applyFont="1" applyFill="1" applyBorder="1" applyAlignment="1">
      <alignment horizontal="left" vertical="center"/>
    </xf>
    <xf numFmtId="165" fontId="13" fillId="0" borderId="0"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xf>
    <xf numFmtId="0" fontId="8" fillId="0" borderId="0" xfId="0" applyFont="1" applyFill="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xf>
    <xf numFmtId="0" fontId="13" fillId="7" borderId="0" xfId="0" applyFont="1" applyFill="1" applyBorder="1" applyAlignment="1">
      <alignment horizontal="left" vertical="center"/>
    </xf>
    <xf numFmtId="165" fontId="8" fillId="7" borderId="0" xfId="0" applyNumberFormat="1" applyFont="1" applyFill="1" applyBorder="1" applyAlignment="1">
      <alignment horizontal="left" vertical="center"/>
    </xf>
    <xf numFmtId="0" fontId="8" fillId="7" borderId="0" xfId="0" applyFont="1" applyFill="1" applyBorder="1" applyAlignment="1">
      <alignment vertical="center"/>
    </xf>
    <xf numFmtId="0" fontId="8" fillId="7" borderId="0" xfId="0" applyFont="1" applyFill="1" applyBorder="1" applyAlignment="1">
      <alignment horizontal="left" vertical="center"/>
    </xf>
    <xf numFmtId="0" fontId="8" fillId="0" borderId="0" xfId="0" applyFont="1" applyFill="1" applyAlignment="1">
      <alignment horizontal="left"/>
    </xf>
    <xf numFmtId="0" fontId="3" fillId="0" borderId="0" xfId="0" applyFont="1" applyAlignment="1">
      <alignment vertical="center"/>
    </xf>
    <xf numFmtId="0" fontId="3" fillId="0" borderId="0" xfId="0" applyFont="1" applyBorder="1" applyAlignment="1">
      <alignment vertical="center"/>
    </xf>
    <xf numFmtId="0" fontId="8" fillId="0" borderId="0" xfId="0" applyFont="1" applyBorder="1" applyAlignment="1">
      <alignment horizontal="left"/>
    </xf>
    <xf numFmtId="0" fontId="3" fillId="0" borderId="0" xfId="0" applyFont="1" applyBorder="1" applyAlignment="1">
      <alignment horizontal="left"/>
    </xf>
    <xf numFmtId="0" fontId="8" fillId="0" borderId="0" xfId="0" applyFont="1" applyAlignment="1">
      <alignment horizontal="left"/>
    </xf>
    <xf numFmtId="0" fontId="8" fillId="0" borderId="1" xfId="0" applyFont="1" applyFill="1" applyBorder="1" applyAlignment="1">
      <alignment horizontal="left" vertical="center"/>
    </xf>
    <xf numFmtId="10" fontId="8" fillId="0" borderId="0" xfId="0" applyNumberFormat="1" applyFont="1" applyFill="1" applyBorder="1" applyAlignment="1">
      <alignment horizontal="left" vertical="center"/>
    </xf>
    <xf numFmtId="165" fontId="8" fillId="3" borderId="4" xfId="0" applyNumberFormat="1" applyFont="1" applyFill="1" applyBorder="1" applyAlignment="1">
      <alignment horizontal="left" vertical="center"/>
    </xf>
    <xf numFmtId="0" fontId="8" fillId="0" borderId="0" xfId="0" applyFont="1" applyBorder="1" applyAlignment="1">
      <alignment horizontal="left" vertical="center"/>
    </xf>
    <xf numFmtId="0" fontId="3" fillId="0" borderId="0" xfId="0" applyFont="1" applyBorder="1" applyAlignment="1">
      <alignment horizontal="center"/>
    </xf>
    <xf numFmtId="0" fontId="1" fillId="7" borderId="0" xfId="0" applyFont="1" applyFill="1" applyAlignment="1">
      <alignment vertical="center"/>
    </xf>
    <xf numFmtId="0" fontId="8" fillId="0" borderId="0" xfId="0" applyFont="1" applyFill="1" applyBorder="1" applyAlignment="1">
      <alignment horizontal="center" vertical="center"/>
    </xf>
    <xf numFmtId="164" fontId="1" fillId="8" borderId="23" xfId="0" applyNumberFormat="1" applyFont="1" applyFill="1" applyBorder="1" applyAlignment="1" applyProtection="1">
      <alignment horizontal="right" vertical="center"/>
      <protection locked="0"/>
    </xf>
    <xf numFmtId="10" fontId="1" fillId="8" borderId="23" xfId="0" applyNumberFormat="1" applyFont="1" applyFill="1" applyBorder="1" applyAlignment="1" applyProtection="1">
      <alignment horizontal="left" vertical="center"/>
      <protection locked="0"/>
    </xf>
    <xf numFmtId="2" fontId="1" fillId="8" borderId="8" xfId="0" applyNumberFormat="1" applyFont="1" applyFill="1" applyBorder="1" applyAlignment="1" applyProtection="1">
      <alignment horizontal="right" vertical="center"/>
      <protection locked="0"/>
    </xf>
    <xf numFmtId="2" fontId="1" fillId="8" borderId="8" xfId="0" applyNumberFormat="1" applyFont="1" applyFill="1" applyBorder="1" applyAlignment="1" applyProtection="1">
      <alignment vertical="center"/>
      <protection locked="0"/>
    </xf>
    <xf numFmtId="1" fontId="1" fillId="8" borderId="2" xfId="0" applyNumberFormat="1" applyFont="1" applyFill="1" applyBorder="1" applyAlignment="1" applyProtection="1">
      <alignment vertical="center"/>
      <protection locked="0"/>
    </xf>
    <xf numFmtId="0" fontId="14" fillId="0" borderId="0" xfId="0" applyFont="1"/>
    <xf numFmtId="0" fontId="15" fillId="9" borderId="0" xfId="0" applyFont="1" applyFill="1"/>
    <xf numFmtId="0" fontId="15" fillId="0" borderId="0" xfId="0" applyFont="1"/>
    <xf numFmtId="0" fontId="0" fillId="0" borderId="3" xfId="0" applyBorder="1"/>
    <xf numFmtId="164" fontId="4" fillId="0" borderId="0" xfId="0" applyNumberFormat="1" applyFont="1" applyFill="1" applyBorder="1" applyAlignment="1">
      <alignment horizontal="left" vertical="center"/>
    </xf>
    <xf numFmtId="2" fontId="9" fillId="8" borderId="9" xfId="0" applyNumberFormat="1" applyFont="1" applyFill="1" applyBorder="1" applyAlignment="1" applyProtection="1">
      <alignment vertical="center"/>
      <protection locked="0"/>
    </xf>
    <xf numFmtId="10" fontId="3" fillId="0" borderId="0" xfId="0" applyNumberFormat="1" applyFont="1" applyFill="1" applyBorder="1" applyAlignment="1">
      <alignment horizontal="right" vertical="center"/>
    </xf>
    <xf numFmtId="2" fontId="19" fillId="0" borderId="0" xfId="0" applyNumberFormat="1" applyFont="1" applyFill="1" applyBorder="1" applyAlignment="1">
      <alignment horizontal="right" vertical="center"/>
    </xf>
    <xf numFmtId="10" fontId="20" fillId="0" borderId="0" xfId="0" applyNumberFormat="1" applyFont="1" applyFill="1" applyBorder="1" applyAlignment="1">
      <alignment horizontal="left" vertical="center"/>
    </xf>
    <xf numFmtId="164" fontId="9" fillId="3" borderId="0" xfId="0" applyNumberFormat="1" applyFont="1" applyFill="1" applyBorder="1" applyAlignment="1">
      <alignment horizontal="right" vertical="center"/>
    </xf>
    <xf numFmtId="0" fontId="21" fillId="0" borderId="0" xfId="0" applyFont="1" applyAlignment="1">
      <alignment horizontal="left" vertical="center"/>
    </xf>
    <xf numFmtId="0" fontId="18" fillId="0" borderId="0" xfId="0" applyFont="1" applyBorder="1" applyAlignment="1">
      <alignment vertical="center"/>
    </xf>
    <xf numFmtId="43" fontId="21" fillId="0" borderId="0" xfId="2" applyFont="1" applyFill="1" applyBorder="1" applyAlignment="1">
      <alignment horizontal="left" vertical="center"/>
    </xf>
    <xf numFmtId="43" fontId="21" fillId="0" borderId="0" xfId="2" applyFont="1" applyAlignment="1">
      <alignment horizontal="left" vertical="center"/>
    </xf>
    <xf numFmtId="43" fontId="8" fillId="0" borderId="0" xfId="2" applyFont="1" applyAlignment="1">
      <alignment horizontal="left" vertical="center"/>
    </xf>
    <xf numFmtId="0" fontId="22" fillId="0" borderId="0" xfId="0" applyFont="1"/>
    <xf numFmtId="0" fontId="8" fillId="0" borderId="0" xfId="0" applyNumberFormat="1" applyFont="1" applyFill="1" applyBorder="1" applyAlignment="1">
      <alignment horizontal="left" vertical="center"/>
    </xf>
    <xf numFmtId="12" fontId="8" fillId="0" borderId="0" xfId="0" applyNumberFormat="1" applyFont="1" applyFill="1" applyBorder="1" applyAlignment="1">
      <alignment horizontal="left" vertical="center"/>
    </xf>
    <xf numFmtId="164" fontId="5" fillId="0" borderId="21" xfId="0" applyNumberFormat="1" applyFont="1" applyFill="1" applyBorder="1" applyAlignment="1">
      <alignment horizontal="right" vertical="center"/>
    </xf>
    <xf numFmtId="0" fontId="3" fillId="5" borderId="20" xfId="0" applyFont="1" applyFill="1" applyBorder="1" applyAlignment="1">
      <alignment vertical="center"/>
    </xf>
    <xf numFmtId="0" fontId="3" fillId="0" borderId="1" xfId="0" applyFont="1" applyFill="1" applyBorder="1" applyAlignment="1">
      <alignment vertical="center"/>
    </xf>
    <xf numFmtId="0" fontId="3" fillId="0" borderId="18" xfId="0" applyFont="1" applyFill="1" applyBorder="1" applyAlignment="1">
      <alignment vertical="center"/>
    </xf>
    <xf numFmtId="164" fontId="3" fillId="3" borderId="21" xfId="0" applyNumberFormat="1" applyFont="1" applyFill="1" applyBorder="1" applyAlignment="1">
      <alignment horizontal="right" vertical="center"/>
    </xf>
    <xf numFmtId="164" fontId="3" fillId="0" borderId="21" xfId="0" applyNumberFormat="1" applyFont="1" applyFill="1" applyBorder="1" applyAlignment="1">
      <alignment horizontal="left" vertical="center"/>
    </xf>
    <xf numFmtId="0" fontId="3" fillId="3" borderId="31" xfId="0" applyFont="1" applyFill="1" applyBorder="1" applyAlignment="1">
      <alignment vertical="center"/>
    </xf>
    <xf numFmtId="0" fontId="3" fillId="0" borderId="6" xfId="0" applyFont="1" applyFill="1" applyBorder="1" applyAlignment="1">
      <alignment vertical="center"/>
    </xf>
    <xf numFmtId="164" fontId="3" fillId="8" borderId="23" xfId="0" applyNumberFormat="1" applyFont="1" applyFill="1" applyBorder="1" applyAlignment="1" applyProtection="1">
      <alignment horizontal="right" vertical="center"/>
      <protection locked="0"/>
    </xf>
    <xf numFmtId="164" fontId="8" fillId="0" borderId="19" xfId="0" applyNumberFormat="1" applyFont="1" applyFill="1" applyBorder="1" applyAlignment="1">
      <alignment horizontal="right" vertical="center"/>
    </xf>
    <xf numFmtId="0" fontId="3" fillId="0" borderId="21" xfId="0" applyFont="1" applyFill="1" applyBorder="1" applyAlignment="1">
      <alignment horizontal="left" vertical="center"/>
    </xf>
    <xf numFmtId="0" fontId="3" fillId="6" borderId="20" xfId="0" applyFont="1" applyFill="1" applyBorder="1" applyAlignment="1">
      <alignment vertical="center"/>
    </xf>
    <xf numFmtId="1" fontId="3" fillId="0" borderId="0" xfId="0" applyNumberFormat="1" applyFont="1" applyFill="1" applyBorder="1" applyAlignment="1">
      <alignment horizontal="right" vertical="center"/>
    </xf>
    <xf numFmtId="0" fontId="23" fillId="0" borderId="0" xfId="1" applyFont="1" applyBorder="1" applyAlignment="1" applyProtection="1">
      <alignment horizontal="right" vertical="top"/>
    </xf>
    <xf numFmtId="0" fontId="23" fillId="0" borderId="0" xfId="1" applyFont="1" applyFill="1" applyBorder="1" applyAlignment="1" applyProtection="1">
      <alignment vertical="top"/>
    </xf>
    <xf numFmtId="166" fontId="24" fillId="0" borderId="0" xfId="0" applyNumberFormat="1" applyFont="1" applyFill="1" applyBorder="1" applyAlignment="1" applyProtection="1">
      <alignment horizontal="right" vertical="top"/>
      <protection hidden="1"/>
    </xf>
    <xf numFmtId="0" fontId="1" fillId="0" borderId="21" xfId="0" applyFont="1" applyFill="1" applyBorder="1" applyAlignment="1">
      <alignment horizontal="center" vertical="center"/>
    </xf>
    <xf numFmtId="2" fontId="9" fillId="3" borderId="8" xfId="0" applyNumberFormat="1" applyFont="1" applyFill="1" applyBorder="1" applyAlignment="1">
      <alignment vertical="center"/>
    </xf>
    <xf numFmtId="2" fontId="9" fillId="8" borderId="8" xfId="0" applyNumberFormat="1" applyFont="1" applyFill="1" applyBorder="1" applyAlignment="1" applyProtection="1">
      <alignment vertical="center"/>
      <protection locked="0"/>
    </xf>
    <xf numFmtId="2" fontId="9" fillId="3" borderId="10" xfId="0" applyNumberFormat="1" applyFont="1" applyFill="1" applyBorder="1" applyAlignment="1">
      <alignment vertical="center"/>
    </xf>
    <xf numFmtId="2" fontId="9" fillId="3" borderId="0" xfId="0" applyNumberFormat="1" applyFont="1" applyFill="1" applyBorder="1" applyAlignment="1">
      <alignment horizontal="right" vertical="center"/>
    </xf>
    <xf numFmtId="164" fontId="19" fillId="0" borderId="0" xfId="0" applyNumberFormat="1" applyFont="1" applyFill="1" applyBorder="1" applyAlignment="1">
      <alignment horizontal="left" vertical="center"/>
    </xf>
    <xf numFmtId="2" fontId="9" fillId="0" borderId="0" xfId="0" applyNumberFormat="1" applyFont="1" applyFill="1" applyBorder="1" applyAlignment="1" applyProtection="1">
      <alignment vertical="center"/>
      <protection locked="0"/>
    </xf>
    <xf numFmtId="2" fontId="1" fillId="0" borderId="21" xfId="0" applyNumberFormat="1" applyFont="1" applyFill="1" applyBorder="1" applyAlignment="1">
      <alignment vertical="center"/>
    </xf>
    <xf numFmtId="2" fontId="9" fillId="0" borderId="8" xfId="0" applyNumberFormat="1" applyFont="1" applyFill="1" applyBorder="1" applyAlignment="1" applyProtection="1">
      <alignment vertical="center"/>
      <protection locked="0"/>
    </xf>
    <xf numFmtId="2" fontId="1" fillId="0" borderId="23" xfId="0" applyNumberFormat="1" applyFont="1" applyFill="1" applyBorder="1" applyAlignment="1">
      <alignment vertical="center"/>
    </xf>
    <xf numFmtId="164" fontId="26" fillId="0" borderId="0" xfId="0" applyNumberFormat="1" applyFont="1" applyFill="1" applyBorder="1" applyAlignment="1">
      <alignment horizontal="left" vertical="center"/>
    </xf>
    <xf numFmtId="164" fontId="27" fillId="0" borderId="0" xfId="0" applyNumberFormat="1" applyFont="1" applyFill="1" applyBorder="1" applyAlignment="1">
      <alignment horizontal="left" vertical="center"/>
    </xf>
    <xf numFmtId="0" fontId="28" fillId="0" borderId="0" xfId="0" applyFont="1" applyFill="1" applyBorder="1" applyAlignment="1">
      <alignment horizontal="left" vertical="center"/>
    </xf>
    <xf numFmtId="49" fontId="1" fillId="3" borderId="14" xfId="0" applyNumberFormat="1" applyFont="1" applyFill="1" applyBorder="1" applyAlignment="1">
      <alignment horizontal="right" vertical="center"/>
    </xf>
    <xf numFmtId="10" fontId="9" fillId="0" borderId="0" xfId="0" applyNumberFormat="1" applyFont="1" applyFill="1" applyBorder="1" applyAlignment="1">
      <alignment horizontal="left" vertical="center"/>
    </xf>
    <xf numFmtId="2" fontId="2" fillId="0" borderId="1" xfId="0" applyNumberFormat="1" applyFont="1" applyFill="1" applyBorder="1" applyAlignment="1">
      <alignment horizontal="right" vertical="center"/>
    </xf>
    <xf numFmtId="164" fontId="2" fillId="0" borderId="1" xfId="0" applyNumberFormat="1" applyFont="1" applyFill="1" applyBorder="1" applyAlignment="1">
      <alignment horizontal="left" vertical="center"/>
    </xf>
    <xf numFmtId="164" fontId="1" fillId="0" borderId="25" xfId="0"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left" vertical="top" wrapText="1"/>
    </xf>
    <xf numFmtId="2" fontId="1" fillId="8" borderId="23" xfId="0" applyNumberFormat="1" applyFont="1" applyFill="1" applyBorder="1" applyAlignment="1" applyProtection="1">
      <alignment horizontal="left" vertical="center"/>
      <protection locked="0"/>
    </xf>
    <xf numFmtId="0" fontId="2" fillId="0" borderId="1" xfId="0" applyFont="1" applyBorder="1" applyAlignment="1">
      <alignment horizontal="left" vertical="center"/>
    </xf>
    <xf numFmtId="0" fontId="2" fillId="0" borderId="25" xfId="0" applyFont="1" applyBorder="1" applyAlignment="1">
      <alignment horizontal="left" vertical="center"/>
    </xf>
    <xf numFmtId="0" fontId="9" fillId="0" borderId="0" xfId="0" applyFont="1" applyFill="1" applyBorder="1" applyAlignment="1">
      <alignment horizontal="left" vertical="center" wrapText="1"/>
    </xf>
    <xf numFmtId="0" fontId="3" fillId="0" borderId="7" xfId="0" applyFont="1" applyFill="1" applyBorder="1" applyAlignment="1">
      <alignment horizontal="center" vertical="center"/>
    </xf>
    <xf numFmtId="164" fontId="4" fillId="0" borderId="0" xfId="0" applyNumberFormat="1" applyFont="1" applyFill="1" applyBorder="1" applyAlignment="1">
      <alignment horizontal="left" vertical="center"/>
    </xf>
    <xf numFmtId="10" fontId="8" fillId="0" borderId="0" xfId="0" applyNumberFormat="1" applyFont="1" applyFill="1" applyBorder="1" applyAlignment="1">
      <alignment horizontal="right" vertical="center" textRotation="90"/>
    </xf>
    <xf numFmtId="10" fontId="8" fillId="0" borderId="0" xfId="0" applyNumberFormat="1" applyFont="1" applyFill="1" applyBorder="1" applyAlignment="1">
      <alignment horizontal="center" vertical="center" textRotation="90"/>
    </xf>
    <xf numFmtId="0" fontId="25" fillId="0" borderId="1" xfId="0" applyFont="1" applyBorder="1" applyAlignment="1">
      <alignment horizontal="left" vertical="center"/>
    </xf>
    <xf numFmtId="0" fontId="25" fillId="0" borderId="25" xfId="0" applyFont="1" applyBorder="1" applyAlignment="1">
      <alignment horizontal="left" vertical="center"/>
    </xf>
    <xf numFmtId="0" fontId="4" fillId="0" borderId="6" xfId="0" applyFont="1" applyBorder="1" applyAlignment="1">
      <alignment horizontal="left" vertical="center"/>
    </xf>
    <xf numFmtId="0" fontId="4" fillId="0" borderId="33" xfId="0" applyFont="1" applyBorder="1" applyAlignment="1">
      <alignment horizontal="left" vertical="center"/>
    </xf>
    <xf numFmtId="0" fontId="4" fillId="0" borderId="1" xfId="0" applyFont="1" applyBorder="1" applyAlignment="1">
      <alignment horizontal="left" vertical="center"/>
    </xf>
    <xf numFmtId="0" fontId="4" fillId="0" borderId="25" xfId="0" applyFont="1" applyBorder="1" applyAlignment="1">
      <alignment horizontal="left" vertical="center"/>
    </xf>
    <xf numFmtId="0" fontId="19" fillId="0" borderId="3" xfId="0" applyFont="1" applyFill="1" applyBorder="1" applyAlignment="1">
      <alignment horizontal="left" vertical="center" wrapText="1"/>
    </xf>
    <xf numFmtId="168" fontId="9" fillId="0" borderId="0" xfId="0" applyNumberFormat="1" applyFont="1" applyBorder="1" applyAlignment="1">
      <alignment horizontal="right" vertical="center"/>
    </xf>
    <xf numFmtId="168" fontId="9" fillId="0" borderId="21" xfId="0" applyNumberFormat="1" applyFont="1" applyBorder="1" applyAlignment="1">
      <alignment horizontal="right" vertical="center"/>
    </xf>
    <xf numFmtId="168" fontId="2" fillId="0" borderId="3" xfId="0" applyNumberFormat="1" applyFont="1" applyBorder="1" applyAlignment="1">
      <alignment horizontal="right"/>
    </xf>
    <xf numFmtId="168" fontId="2" fillId="0" borderId="19" xfId="0" applyNumberFormat="1" applyFont="1" applyBorder="1" applyAlignment="1">
      <alignment horizontal="right"/>
    </xf>
    <xf numFmtId="10" fontId="8" fillId="0" borderId="0" xfId="0" applyNumberFormat="1" applyFont="1" applyBorder="1" applyAlignment="1">
      <alignment horizontal="left" vertical="center"/>
    </xf>
    <xf numFmtId="10" fontId="3" fillId="0" borderId="0" xfId="0" applyNumberFormat="1" applyFont="1" applyBorder="1" applyAlignment="1">
      <alignment horizontal="left"/>
    </xf>
    <xf numFmtId="10" fontId="8" fillId="10" borderId="0" xfId="0" applyNumberFormat="1" applyFont="1" applyFill="1" applyBorder="1" applyAlignment="1">
      <alignment horizontal="left" vertical="center"/>
    </xf>
  </cellXfs>
  <cellStyles count="4">
    <cellStyle name="Komma" xfId="2" builtinId="3"/>
    <cellStyle name="Standard" xfId="0" builtinId="0"/>
    <cellStyle name="Standard 2" xfId="1" xr:uid="{00000000-0005-0000-0000-000002000000}"/>
    <cellStyle name="Standard 4" xfId="3" xr:uid="{00000000-0005-0000-0000-00000300000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ln w="9525">
              <a:solidFill>
                <a:schemeClr val="bg1"/>
              </a:solidFill>
            </a:ln>
          </c:spPr>
          <c:dPt>
            <c:idx val="0"/>
            <c:bubble3D val="0"/>
            <c:spPr>
              <a:solidFill>
                <a:schemeClr val="bg1">
                  <a:lumMod val="65000"/>
                </a:schemeClr>
              </a:solidFill>
              <a:ln w="9525">
                <a:solidFill>
                  <a:schemeClr val="bg1"/>
                </a:solidFill>
              </a:ln>
            </c:spPr>
            <c:extLst>
              <c:ext xmlns:c16="http://schemas.microsoft.com/office/drawing/2014/chart" uri="{C3380CC4-5D6E-409C-BE32-E72D297353CC}">
                <c16:uniqueId val="{00000000-48BA-42EB-9014-6EF45A3AF4C6}"/>
              </c:ext>
            </c:extLst>
          </c:dPt>
          <c:dPt>
            <c:idx val="1"/>
            <c:bubble3D val="0"/>
            <c:spPr>
              <a:solidFill>
                <a:schemeClr val="bg1">
                  <a:lumMod val="65000"/>
                </a:schemeClr>
              </a:solidFill>
              <a:ln w="9525">
                <a:solidFill>
                  <a:schemeClr val="bg1"/>
                </a:solidFill>
              </a:ln>
            </c:spPr>
            <c:extLst>
              <c:ext xmlns:c16="http://schemas.microsoft.com/office/drawing/2014/chart" uri="{C3380CC4-5D6E-409C-BE32-E72D297353CC}">
                <c16:uniqueId val="{00000001-48BA-42EB-9014-6EF45A3AF4C6}"/>
              </c:ext>
            </c:extLst>
          </c:dPt>
          <c:dPt>
            <c:idx val="2"/>
            <c:bubble3D val="0"/>
            <c:spPr>
              <a:solidFill>
                <a:schemeClr val="accent3"/>
              </a:solidFill>
              <a:ln w="9525">
                <a:solidFill>
                  <a:schemeClr val="bg1"/>
                </a:solidFill>
              </a:ln>
            </c:spPr>
            <c:extLst>
              <c:ext xmlns:c16="http://schemas.microsoft.com/office/drawing/2014/chart" uri="{C3380CC4-5D6E-409C-BE32-E72D297353CC}">
                <c16:uniqueId val="{00000002-48BA-42EB-9014-6EF45A3AF4C6}"/>
              </c:ext>
            </c:extLst>
          </c:dPt>
          <c:dPt>
            <c:idx val="3"/>
            <c:bubble3D val="0"/>
            <c:spPr>
              <a:solidFill>
                <a:schemeClr val="accent3"/>
              </a:solidFill>
              <a:ln w="9525">
                <a:solidFill>
                  <a:schemeClr val="bg1"/>
                </a:solidFill>
              </a:ln>
            </c:spPr>
            <c:extLst>
              <c:ext xmlns:c16="http://schemas.microsoft.com/office/drawing/2014/chart" uri="{C3380CC4-5D6E-409C-BE32-E72D297353CC}">
                <c16:uniqueId val="{00000003-48BA-42EB-9014-6EF45A3AF4C6}"/>
              </c:ext>
            </c:extLst>
          </c:dPt>
          <c:dPt>
            <c:idx val="4"/>
            <c:bubble3D val="0"/>
            <c:spPr>
              <a:solidFill>
                <a:schemeClr val="accent1">
                  <a:lumMod val="60000"/>
                  <a:lumOff val="40000"/>
                </a:schemeClr>
              </a:solidFill>
              <a:ln w="9525">
                <a:solidFill>
                  <a:schemeClr val="bg1"/>
                </a:solidFill>
              </a:ln>
            </c:spPr>
            <c:extLst>
              <c:ext xmlns:c16="http://schemas.microsoft.com/office/drawing/2014/chart" uri="{C3380CC4-5D6E-409C-BE32-E72D297353CC}">
                <c16:uniqueId val="{00000004-48BA-42EB-9014-6EF45A3AF4C6}"/>
              </c:ext>
            </c:extLst>
          </c:dPt>
          <c:dPt>
            <c:idx val="5"/>
            <c:bubble3D val="0"/>
            <c:spPr>
              <a:solidFill>
                <a:schemeClr val="accent1">
                  <a:lumMod val="60000"/>
                  <a:lumOff val="40000"/>
                </a:schemeClr>
              </a:solidFill>
              <a:ln w="9525">
                <a:solidFill>
                  <a:schemeClr val="bg1"/>
                </a:solidFill>
              </a:ln>
            </c:spPr>
            <c:extLst>
              <c:ext xmlns:c16="http://schemas.microsoft.com/office/drawing/2014/chart" uri="{C3380CC4-5D6E-409C-BE32-E72D297353CC}">
                <c16:uniqueId val="{00000005-48BA-42EB-9014-6EF45A3AF4C6}"/>
              </c:ext>
            </c:extLst>
          </c:dPt>
          <c:dPt>
            <c:idx val="6"/>
            <c:bubble3D val="0"/>
            <c:spPr>
              <a:solidFill>
                <a:srgbClr val="FFC000"/>
              </a:solidFill>
              <a:ln w="9525">
                <a:solidFill>
                  <a:schemeClr val="bg1"/>
                </a:solidFill>
              </a:ln>
            </c:spPr>
            <c:extLst>
              <c:ext xmlns:c16="http://schemas.microsoft.com/office/drawing/2014/chart" uri="{C3380CC4-5D6E-409C-BE32-E72D297353CC}">
                <c16:uniqueId val="{00000006-48BA-42EB-9014-6EF45A3AF4C6}"/>
              </c:ext>
            </c:extLst>
          </c:dPt>
          <c:dPt>
            <c:idx val="7"/>
            <c:bubble3D val="0"/>
            <c:spPr>
              <a:solidFill>
                <a:srgbClr val="FFC000"/>
              </a:solidFill>
              <a:ln w="9525">
                <a:solidFill>
                  <a:schemeClr val="bg1"/>
                </a:solidFill>
              </a:ln>
            </c:spPr>
            <c:extLst>
              <c:ext xmlns:c16="http://schemas.microsoft.com/office/drawing/2014/chart" uri="{C3380CC4-5D6E-409C-BE32-E72D297353CC}">
                <c16:uniqueId val="{00000007-48BA-42EB-9014-6EF45A3AF4C6}"/>
              </c:ext>
            </c:extLst>
          </c:dPt>
          <c:dPt>
            <c:idx val="8"/>
            <c:bubble3D val="0"/>
            <c:spPr>
              <a:solidFill>
                <a:srgbClr val="FFC000"/>
              </a:solidFill>
              <a:ln w="9525">
                <a:solidFill>
                  <a:schemeClr val="bg1"/>
                </a:solidFill>
              </a:ln>
            </c:spPr>
            <c:extLst>
              <c:ext xmlns:c16="http://schemas.microsoft.com/office/drawing/2014/chart" uri="{C3380CC4-5D6E-409C-BE32-E72D297353CC}">
                <c16:uniqueId val="{00000008-48BA-42EB-9014-6EF45A3AF4C6}"/>
              </c:ext>
            </c:extLst>
          </c:dPt>
          <c:dPt>
            <c:idx val="9"/>
            <c:bubble3D val="0"/>
            <c:spPr>
              <a:solidFill>
                <a:srgbClr val="FFC000"/>
              </a:solidFill>
              <a:ln w="9525">
                <a:solidFill>
                  <a:schemeClr val="bg1"/>
                </a:solidFill>
              </a:ln>
            </c:spPr>
            <c:extLst>
              <c:ext xmlns:c16="http://schemas.microsoft.com/office/drawing/2014/chart" uri="{C3380CC4-5D6E-409C-BE32-E72D297353CC}">
                <c16:uniqueId val="{00000009-48BA-42EB-9014-6EF45A3AF4C6}"/>
              </c:ext>
            </c:extLst>
          </c:dPt>
          <c:dLbls>
            <c:spPr>
              <a:solidFill>
                <a:srgbClr val="FFFFFF">
                  <a:alpha val="60000"/>
                </a:srgbClr>
              </a:solidFill>
            </c:sp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'2001'!$D$68:$D$76</c:f>
              <c:strCache>
                <c:ptCount val="9"/>
                <c:pt idx="0">
                  <c:v>Herstellungskosten KG 300</c:v>
                </c:pt>
                <c:pt idx="1">
                  <c:v>Herstellungskosten KG 400</c:v>
                </c:pt>
                <c:pt idx="2">
                  <c:v>Barwert regelmäßige Zahlungen KG 300</c:v>
                </c:pt>
                <c:pt idx="3">
                  <c:v>Barwert regelmäßige Zahlungen KG 400</c:v>
                </c:pt>
                <c:pt idx="4">
                  <c:v>Barwert unregelmäßige Zahlungen KG 300</c:v>
                </c:pt>
                <c:pt idx="5">
                  <c:v>Barwert unregelmäßige Zahlungen KG 400</c:v>
                </c:pt>
                <c:pt idx="6">
                  <c:v>Barwert Nutzungskosten Wasser/ Abwasser</c:v>
                </c:pt>
                <c:pt idx="7">
                  <c:v>Barwert Nutzungskosten Energie</c:v>
                </c:pt>
                <c:pt idx="8">
                  <c:v>Barwert Nutzungskosten Reinigung</c:v>
                </c:pt>
              </c:strCache>
            </c:strRef>
          </c:cat>
          <c:val>
            <c:numRef>
              <c:f>'2001'!$F$68:$F$76</c:f>
              <c:numCache>
                <c:formatCode>#,##0\ "€"</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A-48BA-42EB-9014-6EF45A3AF4C6}"/>
            </c:ext>
          </c:extLst>
        </c:ser>
        <c:ser>
          <c:idx val="1"/>
          <c:order val="1"/>
          <c:cat>
            <c:strRef>
              <c:f>'2001'!$D$68:$D$76</c:f>
              <c:strCache>
                <c:ptCount val="9"/>
                <c:pt idx="0">
                  <c:v>Herstellungskosten KG 300</c:v>
                </c:pt>
                <c:pt idx="1">
                  <c:v>Herstellungskosten KG 400</c:v>
                </c:pt>
                <c:pt idx="2">
                  <c:v>Barwert regelmäßige Zahlungen KG 300</c:v>
                </c:pt>
                <c:pt idx="3">
                  <c:v>Barwert regelmäßige Zahlungen KG 400</c:v>
                </c:pt>
                <c:pt idx="4">
                  <c:v>Barwert unregelmäßige Zahlungen KG 300</c:v>
                </c:pt>
                <c:pt idx="5">
                  <c:v>Barwert unregelmäßige Zahlungen KG 400</c:v>
                </c:pt>
                <c:pt idx="6">
                  <c:v>Barwert Nutzungskosten Wasser/ Abwasser</c:v>
                </c:pt>
                <c:pt idx="7">
                  <c:v>Barwert Nutzungskosten Energie</c:v>
                </c:pt>
                <c:pt idx="8">
                  <c:v>Barwert Nutzungskosten Reinigung</c:v>
                </c:pt>
              </c:strCache>
            </c:strRef>
          </c:cat>
          <c:val>
            <c:numRef>
              <c:f>'2001'!$G$68:$G$76</c:f>
              <c:numCache>
                <c:formatCode>#,##0\ "€"</c:formatCode>
                <c:ptCount val="9"/>
              </c:numCache>
            </c:numRef>
          </c:val>
          <c:extLst>
            <c:ext xmlns:c16="http://schemas.microsoft.com/office/drawing/2014/chart" uri="{C3380CC4-5D6E-409C-BE32-E72D297353CC}">
              <c16:uniqueId val="{0000000B-48BA-42EB-9014-6EF45A3AF4C6}"/>
            </c:ext>
          </c:extLst>
        </c:ser>
        <c:ser>
          <c:idx val="2"/>
          <c:order val="2"/>
          <c:cat>
            <c:strRef>
              <c:f>'2001'!$D$68:$D$76</c:f>
              <c:strCache>
                <c:ptCount val="9"/>
                <c:pt idx="0">
                  <c:v>Herstellungskosten KG 300</c:v>
                </c:pt>
                <c:pt idx="1">
                  <c:v>Herstellungskosten KG 400</c:v>
                </c:pt>
                <c:pt idx="2">
                  <c:v>Barwert regelmäßige Zahlungen KG 300</c:v>
                </c:pt>
                <c:pt idx="3">
                  <c:v>Barwert regelmäßige Zahlungen KG 400</c:v>
                </c:pt>
                <c:pt idx="4">
                  <c:v>Barwert unregelmäßige Zahlungen KG 300</c:v>
                </c:pt>
                <c:pt idx="5">
                  <c:v>Barwert unregelmäßige Zahlungen KG 400</c:v>
                </c:pt>
                <c:pt idx="6">
                  <c:v>Barwert Nutzungskosten Wasser/ Abwasser</c:v>
                </c:pt>
                <c:pt idx="7">
                  <c:v>Barwert Nutzungskosten Energie</c:v>
                </c:pt>
                <c:pt idx="8">
                  <c:v>Barwert Nutzungskosten Reinigung</c:v>
                </c:pt>
              </c:strCache>
            </c:strRef>
          </c:cat>
          <c:val>
            <c:numRef>
              <c:f>'2001'!$H$68:$H$76</c:f>
              <c:numCache>
                <c:formatCode>#,##0\ "€"</c:formatCode>
                <c:ptCount val="9"/>
              </c:numCache>
            </c:numRef>
          </c:val>
          <c:extLst>
            <c:ext xmlns:c16="http://schemas.microsoft.com/office/drawing/2014/chart" uri="{C3380CC4-5D6E-409C-BE32-E72D297353CC}">
              <c16:uniqueId val="{0000000C-48BA-42EB-9014-6EF45A3AF4C6}"/>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ln>
      <a:noFill/>
    </a:ln>
  </c:spPr>
  <c:printSettings>
    <c:headerFooter/>
    <c:pageMargins b="0.78740157499999996" l="0.70000000000000062" r="0.70000000000000062" t="0.78740157499999996"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752475</xdr:colOff>
      <xdr:row>5</xdr:row>
      <xdr:rowOff>114300</xdr:rowOff>
    </xdr:from>
    <xdr:to>
      <xdr:col>10</xdr:col>
      <xdr:colOff>9525</xdr:colOff>
      <xdr:row>56</xdr:row>
      <xdr:rowOff>9525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752475" y="1066800"/>
          <a:ext cx="6877050" cy="961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a:solidFill>
                <a:schemeClr val="dk1"/>
              </a:solidFill>
              <a:effectLst/>
              <a:latin typeface="+mn-lt"/>
              <a:ea typeface="+mn-ea"/>
              <a:cs typeface="+mn-cs"/>
            </a:rPr>
            <a:t>Das Instrument dient der zeitökonomischen, vergleichenden und transparenten Vorprüfung von Wettbewerbsbeiträgen in Bezug auf die Lebenszykluskosten. Das Excel basierte Tool besteht aus insgesamt 4 Registerseiten zur allgemeinen Voreinstellung und je einer Registerseite je Teilnehmer (bitte kopieren). Es sind jeweils lediglich die blau eingefärbten Felder auszufüllen.</a:t>
          </a:r>
        </a:p>
        <a:p>
          <a:br>
            <a:rPr lang="de-DE" sz="1100">
              <a:solidFill>
                <a:schemeClr val="dk1"/>
              </a:solidFill>
              <a:effectLst/>
              <a:latin typeface="+mn-lt"/>
              <a:ea typeface="+mn-ea"/>
              <a:cs typeface="+mn-cs"/>
            </a:rPr>
          </a:br>
          <a:r>
            <a:rPr lang="de-DE" sz="1100">
              <a:solidFill>
                <a:schemeClr val="dk1"/>
              </a:solidFill>
              <a:effectLst/>
              <a:latin typeface="+mn-lt"/>
              <a:ea typeface="+mn-ea"/>
              <a:cs typeface="+mn-cs"/>
            </a:rPr>
            <a:t>0. Einführung [Register 1]</a:t>
          </a:r>
          <a:br>
            <a:rPr lang="de-DE" sz="1100">
              <a:solidFill>
                <a:schemeClr val="dk1"/>
              </a:solidFill>
              <a:effectLst/>
              <a:latin typeface="+mn-lt"/>
              <a:ea typeface="+mn-ea"/>
              <a:cs typeface="+mn-cs"/>
            </a:rPr>
          </a:b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1. Inputs Preise [Register 2]</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Für alle Teilnehmer werden die Energiepreise sowie eine Prognose für deren zukünftige Entwicklung voreingestellt. Die Quellen der default-Einstellungen sind in den Anmerkungen vermerkt.</a:t>
          </a:r>
          <a:br>
            <a:rPr lang="de-DE" sz="1100">
              <a:solidFill>
                <a:schemeClr val="dk1"/>
              </a:solidFill>
              <a:effectLst/>
              <a:latin typeface="+mn-lt"/>
              <a:ea typeface="+mn-ea"/>
              <a:cs typeface="+mn-cs"/>
            </a:rPr>
          </a:b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2. KG 400 und 500 (identisch) [Register 3]</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Für Verfahren mit Vorab-Energiekonzept empfiehlt es sich die Investitionssummen der KG 400 für alle Teilnehmer identisch anzunehmen. Abweichungen bspw. auf Basis von Leitungslängen fallen im Vorentwurf meist nicht signifikant ins Gewicht. Aufgabenspezifisch kann es sich auch empfehlen, die ausgewählten Kosten der KG 500 für alle Teilnehmer identisch anzusetzen. Alternativ besteht die Möglichkeit die Werte auch individuell im Registerblatt des Beitrages einzupflegen.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3. Wasser (identisch) [Register 4]</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Auch der Trinkwasserbedarf bzw. das Abwasseraufkommen kann aufgabenspezifisch entweder je Teilnehmer individuell ermittelt oder auf Basis des Rauprogramms pauschal für alle Teilnehmer erfasst werden. Letzterer Weg wird auf Grund der naturgemäß i.d.R. geringen Planungstiefe von Wettbewerbsbeiträgen in Bezug auf Bodenbeläge und Sanitärobjekte empfohlen. </a:t>
          </a:r>
          <a:br>
            <a:rPr lang="de-DE" sz="1100">
              <a:solidFill>
                <a:schemeClr val="dk1"/>
              </a:solidFill>
              <a:effectLst/>
              <a:latin typeface="+mn-lt"/>
              <a:ea typeface="+mn-ea"/>
              <a:cs typeface="+mn-cs"/>
            </a:rPr>
          </a:b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4. Tarnzahl [Register 5ff]</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Hier sind in den blau hinterlegten Feldern entwurfsspezifische Angaben zu Materialität und Flächen zu ergänzen. Das Ergebnis dient dem präzisen Vergleich der Teilnehmer im Wettbewerbsfeld, nicht jedoch der Ermittlung realer nominaler Kosten. Es wird empfohlen, die Ergebnisse der Abschätzung als prozentuale Abweichung vom Mittel des Teilnehmerfeldes auszuweisen und auf konkrete Euro-Beträge zu verzichten.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Die Registerseiten bauen aufeinander auf und sind auf unterschiedlichen Ebenen miteinander verknüpft. Eine weiterführende Erläuterung zur Arbeit mit dem vorliegenden Werkzeug sind der Broschüre „SNAP – Planungs- und Arbeitshilfen“ Zukunft Bauen: Forschung für die Praxis | Band 29 zu entnehmen.</a:t>
          </a:r>
        </a:p>
        <a:p>
          <a:r>
            <a:rPr lang="de-DE" sz="1100">
              <a:solidFill>
                <a:schemeClr val="dk1"/>
              </a:solidFill>
              <a:effectLst/>
              <a:latin typeface="+mn-lt"/>
              <a:ea typeface="+mn-ea"/>
              <a:cs typeface="+mn-cs"/>
            </a:rPr>
            <a:t>Darüber hinaus sind folgende aktualisierte Dokumente zum Themenbereich „Systematik für Nachhaltigkeitsanforderungen in Planungswettbewerben“ erhältlich.</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„SNAP – Wettbewerbsverfahren“ Zukunft Bauen: Forschung für die Praxis | Band 28</a:t>
          </a:r>
        </a:p>
        <a:p>
          <a:r>
            <a:rPr lang="de-DE" sz="1100">
              <a:solidFill>
                <a:schemeClr val="dk1"/>
              </a:solidFill>
              <a:effectLst/>
              <a:latin typeface="+mn-lt"/>
              <a:ea typeface="+mn-ea"/>
              <a:cs typeface="+mn-cs"/>
            </a:rPr>
            <a:t>SNAP – Werkzeug zur Vorprüfung</a:t>
          </a:r>
        </a:p>
        <a:p>
          <a:r>
            <a:rPr lang="de-DE" sz="1100">
              <a:solidFill>
                <a:schemeClr val="dk1"/>
              </a:solidFill>
              <a:effectLst/>
              <a:latin typeface="+mn-lt"/>
              <a:ea typeface="+mn-ea"/>
              <a:cs typeface="+mn-cs"/>
            </a:rPr>
            <a:t>Diese sind für den Gebrauch dieses Werkzeugs nicht direkt notwendig, allerdings für die Einbettung der Anwendung in einen ganzheitlich nachhaltig ausgerichteten Wettbewerb unbedingt empfehlenswert. </a:t>
          </a:r>
        </a:p>
        <a:p>
          <a:br>
            <a:rPr lang="de-DE" sz="1100">
              <a:solidFill>
                <a:schemeClr val="dk1"/>
              </a:solidFill>
              <a:effectLst/>
              <a:latin typeface="+mn-lt"/>
              <a:ea typeface="+mn-ea"/>
              <a:cs typeface="+mn-cs"/>
            </a:rPr>
          </a:br>
          <a:br>
            <a:rPr lang="de-DE" sz="1100">
              <a:solidFill>
                <a:schemeClr val="dk1"/>
              </a:solidFill>
              <a:effectLst/>
              <a:latin typeface="+mn-lt"/>
              <a:ea typeface="+mn-ea"/>
              <a:cs typeface="+mn-cs"/>
            </a:rPr>
          </a:b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_ _ _ _ _ _ _ _ _ _ _ _ _ _ _ _ _ _ _ _ _ _ _ _ _ _ _ _ _ _ _ _ _ _ _ _ _ _ _ _ _ _ _ _ _ _ _ _ _ _ _ _ _ _ _ _ _ _ _ _ _ _ _ _ _ _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				</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SNAP_Werkzeug zur LCC  | Version 11/2021</a:t>
          </a:r>
        </a:p>
        <a:p>
          <a:br>
            <a:rPr lang="de-DE" sz="1100">
              <a:solidFill>
                <a:schemeClr val="dk1"/>
              </a:solidFill>
              <a:effectLst/>
              <a:latin typeface="+mn-lt"/>
              <a:ea typeface="+mn-ea"/>
              <a:cs typeface="+mn-cs"/>
            </a:rPr>
          </a:br>
          <a:r>
            <a:rPr lang="de-DE" sz="1100">
              <a:solidFill>
                <a:schemeClr val="dk1"/>
              </a:solidFill>
              <a:effectLst/>
              <a:latin typeface="+mn-lt"/>
              <a:ea typeface="+mn-ea"/>
              <a:cs typeface="+mn-cs"/>
            </a:rPr>
            <a:t>Quelle</a:t>
          </a:r>
        </a:p>
        <a:p>
          <a:r>
            <a:rPr lang="de-DE" sz="1100">
              <a:solidFill>
                <a:schemeClr val="dk1"/>
              </a:solidFill>
              <a:effectLst/>
              <a:latin typeface="+mn-lt"/>
              <a:ea typeface="+mn-ea"/>
              <a:cs typeface="+mn-cs"/>
            </a:rPr>
            <a:t>Das vorliegende Dokument ist Bestandteil des Forschungsprojektes </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„Überarbeitung und Ergänzung der - Systematik für Nachhaltigkeitsanforderungen im Planungswettbewerb (SNAP)</a:t>
          </a:r>
        </a:p>
        <a:p>
          <a:r>
            <a:rPr lang="de-DE" sz="1100">
              <a:solidFill>
                <a:schemeClr val="dk1"/>
              </a:solidFill>
              <a:effectLst/>
              <a:latin typeface="+mn-lt"/>
              <a:ea typeface="+mn-ea"/>
              <a:cs typeface="+mn-cs"/>
            </a:rPr>
            <a:t>Aktenzeichen: 10.08.17.7-19.04</a:t>
          </a:r>
        </a:p>
        <a:p>
          <a:r>
            <a:rPr lang="de-DE" sz="1100">
              <a:solidFill>
                <a:schemeClr val="dk1"/>
              </a:solidFill>
              <a:effectLst/>
              <a:latin typeface="+mn-lt"/>
              <a:ea typeface="+mn-ea"/>
              <a:cs typeface="+mn-cs"/>
            </a:rPr>
            <a:t>Projektlaufzeit: 08/2019 - 09/2021</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Es wurde bearbeitet von der ee concept GmbH, Darmstadt  www.ee-concept.de</a:t>
          </a:r>
        </a:p>
        <a:p>
          <a:br>
            <a:rPr lang="de-DE" sz="1100">
              <a:solidFill>
                <a:schemeClr val="dk1"/>
              </a:solidFill>
              <a:effectLst/>
              <a:latin typeface="+mn-lt"/>
              <a:ea typeface="+mn-ea"/>
              <a:cs typeface="+mn-cs"/>
            </a:rPr>
          </a:br>
          <a:r>
            <a:rPr lang="de-DE" sz="1100">
              <a:solidFill>
                <a:schemeClr val="dk1"/>
              </a:solidFill>
              <a:effectLst/>
              <a:latin typeface="+mn-lt"/>
              <a:ea typeface="+mn-ea"/>
              <a:cs typeface="+mn-cs"/>
            </a:rPr>
            <a:t>Hinweise und Rückfragen zum Werkzeug richten Sie bitte an nachhaltiges-bauen@bbr.bund.de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77931</xdr:colOff>
      <xdr:row>79</xdr:row>
      <xdr:rowOff>5410</xdr:rowOff>
    </xdr:from>
    <xdr:to>
      <xdr:col>7</xdr:col>
      <xdr:colOff>398319</xdr:colOff>
      <xdr:row>95</xdr:row>
      <xdr:rowOff>117979</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J24"/>
  <sheetViews>
    <sheetView tabSelected="1" workbookViewId="0">
      <selection activeCell="R7" sqref="R7"/>
    </sheetView>
  </sheetViews>
  <sheetFormatPr baseColWidth="10" defaultRowHeight="15" x14ac:dyDescent="0.25"/>
  <sheetData>
    <row r="3" spans="2:2" x14ac:dyDescent="0.25">
      <c r="B3" s="253" t="s">
        <v>210</v>
      </c>
    </row>
    <row r="4" spans="2:2" x14ac:dyDescent="0.25">
      <c r="B4" s="254" t="s">
        <v>160</v>
      </c>
    </row>
    <row r="8" spans="2:2" x14ac:dyDescent="0.25">
      <c r="B8" s="252"/>
    </row>
    <row r="9" spans="2:2" x14ac:dyDescent="0.25">
      <c r="B9" s="252"/>
    </row>
    <row r="10" spans="2:2" x14ac:dyDescent="0.25">
      <c r="B10" s="252"/>
    </row>
    <row r="11" spans="2:2" x14ac:dyDescent="0.25">
      <c r="B11" s="252"/>
    </row>
    <row r="12" spans="2:2" x14ac:dyDescent="0.25">
      <c r="B12" s="252"/>
    </row>
    <row r="13" spans="2:2" x14ac:dyDescent="0.25">
      <c r="B13" s="252"/>
    </row>
    <row r="14" spans="2:2" x14ac:dyDescent="0.25">
      <c r="B14" s="252"/>
    </row>
    <row r="15" spans="2:2" x14ac:dyDescent="0.25">
      <c r="B15" s="252"/>
    </row>
    <row r="16" spans="2:2" x14ac:dyDescent="0.25">
      <c r="B16" s="252"/>
    </row>
    <row r="17" spans="2:10" x14ac:dyDescent="0.25">
      <c r="B17" s="252"/>
    </row>
    <row r="24" spans="2:10" x14ac:dyDescent="0.25">
      <c r="B24" s="255"/>
      <c r="C24" s="255"/>
      <c r="D24" s="255"/>
      <c r="E24" s="255"/>
      <c r="F24" s="255"/>
      <c r="G24" s="255"/>
      <c r="H24" s="255"/>
      <c r="I24" s="255"/>
      <c r="J24" s="255"/>
    </row>
  </sheetData>
  <sheetProtection sheet="1" objects="1" scenarios="1"/>
  <pageMargins left="0.7" right="0.7" top="0.78740157499999996" bottom="0.78740157499999996"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499984740745262"/>
  </sheetPr>
  <dimension ref="B1:BP21"/>
  <sheetViews>
    <sheetView zoomScale="110" zoomScaleNormal="110" zoomScaleSheetLayoutView="110" workbookViewId="0">
      <selection activeCell="H18" sqref="H18"/>
    </sheetView>
  </sheetViews>
  <sheetFormatPr baseColWidth="10" defaultRowHeight="12.75" x14ac:dyDescent="0.2"/>
  <cols>
    <col min="1" max="2" width="2.7109375" style="1" customWidth="1"/>
    <col min="3" max="3" width="1.7109375" style="17" customWidth="1"/>
    <col min="4" max="4" width="6.42578125" style="1" customWidth="1"/>
    <col min="5" max="5" width="10.7109375" style="1" customWidth="1"/>
    <col min="6" max="6" width="25.85546875" style="1" customWidth="1"/>
    <col min="7" max="7" width="7.7109375" style="1" customWidth="1"/>
    <col min="8" max="8" width="20.140625" style="4" customWidth="1"/>
    <col min="9" max="9" width="2.140625" style="4" customWidth="1"/>
    <col min="10" max="10" width="56.140625" style="201" customWidth="1"/>
    <col min="11" max="11" width="3.140625" style="4" customWidth="1"/>
    <col min="12" max="12" width="7.140625" style="4" customWidth="1"/>
    <col min="13" max="13" width="3" style="5" customWidth="1"/>
    <col min="14" max="14" width="39.7109375" style="28" bestFit="1" customWidth="1"/>
    <col min="15" max="15" width="32.5703125" style="28" bestFit="1" customWidth="1"/>
    <col min="16" max="16" width="5.85546875" style="47" bestFit="1" customWidth="1"/>
    <col min="17" max="66" width="12.28515625" style="47" bestFit="1" customWidth="1"/>
    <col min="67" max="68" width="11.42578125" style="6"/>
    <col min="69" max="16384" width="11.42578125" style="1"/>
  </cols>
  <sheetData>
    <row r="1" spans="2:68" s="17" customFormat="1" ht="13.5" thickBot="1" x14ac:dyDescent="0.25">
      <c r="H1" s="32"/>
      <c r="I1" s="32"/>
      <c r="J1" s="197"/>
      <c r="K1" s="32"/>
      <c r="L1" s="32"/>
      <c r="M1" s="5"/>
      <c r="N1" s="28"/>
      <c r="O1" s="28"/>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6"/>
      <c r="BP1" s="6"/>
    </row>
    <row r="2" spans="2:68" s="7" customFormat="1" ht="20.100000000000001" customHeight="1" x14ac:dyDescent="0.25">
      <c r="B2" s="117"/>
      <c r="C2" s="118"/>
      <c r="D2" s="119" t="s">
        <v>61</v>
      </c>
      <c r="E2" s="119"/>
      <c r="F2" s="119"/>
      <c r="G2" s="119"/>
      <c r="H2" s="202"/>
      <c r="I2" s="8"/>
      <c r="J2" s="230" t="s">
        <v>13</v>
      </c>
      <c r="K2" s="8"/>
      <c r="L2" s="8"/>
      <c r="M2" s="8"/>
      <c r="N2" s="27"/>
      <c r="O2" s="27"/>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11"/>
      <c r="BP2" s="11"/>
    </row>
    <row r="3" spans="2:68" s="7" customFormat="1" ht="20.100000000000001" customHeight="1" x14ac:dyDescent="0.25">
      <c r="B3" s="122"/>
      <c r="C3" s="9"/>
      <c r="D3" s="16" t="s">
        <v>0</v>
      </c>
      <c r="E3" s="16"/>
      <c r="F3" s="9"/>
      <c r="G3" s="75" t="s">
        <v>157</v>
      </c>
      <c r="H3" s="170"/>
      <c r="I3" s="8"/>
      <c r="J3" s="36" t="s">
        <v>75</v>
      </c>
      <c r="K3" s="8"/>
      <c r="L3" s="8"/>
      <c r="M3" s="8"/>
      <c r="N3" s="27"/>
      <c r="O3" s="27"/>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row>
    <row r="4" spans="2:68" s="7" customFormat="1" ht="38.25" customHeight="1" x14ac:dyDescent="0.25">
      <c r="B4" s="124"/>
      <c r="C4" s="11"/>
      <c r="D4" s="40"/>
      <c r="E4" s="40"/>
      <c r="F4" s="40"/>
      <c r="G4" s="40"/>
      <c r="H4" s="171"/>
      <c r="I4" s="8"/>
      <c r="J4" s="36"/>
      <c r="K4" s="8"/>
      <c r="L4" s="8"/>
      <c r="M4" s="8"/>
      <c r="N4" s="27"/>
      <c r="O4" s="27"/>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row>
    <row r="5" spans="2:68" s="11" customFormat="1" ht="24.95" customHeight="1" x14ac:dyDescent="0.25">
      <c r="B5" s="203"/>
      <c r="C5" s="18"/>
      <c r="D5" s="307" t="s">
        <v>19</v>
      </c>
      <c r="E5" s="307"/>
      <c r="F5" s="307"/>
      <c r="G5" s="307"/>
      <c r="H5" s="308"/>
      <c r="I5" s="13"/>
      <c r="J5" s="198" t="s">
        <v>207</v>
      </c>
      <c r="K5" s="13"/>
      <c r="L5" s="13"/>
      <c r="M5" s="22"/>
      <c r="N5" s="27"/>
      <c r="O5" s="27"/>
      <c r="P5" s="33"/>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row>
    <row r="6" spans="2:68" s="11" customFormat="1" ht="9" customHeight="1" x14ac:dyDescent="0.25">
      <c r="B6" s="124"/>
      <c r="D6" s="15"/>
      <c r="E6" s="15"/>
      <c r="F6" s="15"/>
      <c r="G6" s="15"/>
      <c r="H6" s="178"/>
      <c r="I6" s="13"/>
      <c r="J6" s="198"/>
      <c r="K6" s="13"/>
      <c r="L6" s="13"/>
      <c r="M6" s="22"/>
      <c r="N6" s="27"/>
      <c r="O6" s="27"/>
      <c r="P6" s="33"/>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row>
    <row r="7" spans="2:68" s="11" customFormat="1" ht="15" customHeight="1" x14ac:dyDescent="0.25">
      <c r="B7" s="124"/>
      <c r="D7" s="11" t="s">
        <v>153</v>
      </c>
      <c r="H7" s="248">
        <v>1.4999999999999999E-2</v>
      </c>
      <c r="I7" s="19"/>
      <c r="J7" s="93"/>
      <c r="K7" s="19"/>
      <c r="L7" s="19"/>
      <c r="M7" s="19"/>
      <c r="N7" s="27"/>
      <c r="O7" s="27"/>
      <c r="P7" s="33"/>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row>
    <row r="8" spans="2:68" s="11" customFormat="1" ht="15" customHeight="1" x14ac:dyDescent="0.25">
      <c r="B8" s="124"/>
      <c r="D8" s="11" t="s">
        <v>1</v>
      </c>
      <c r="H8" s="248">
        <v>0.02</v>
      </c>
      <c r="I8" s="19"/>
      <c r="J8" s="93"/>
      <c r="K8" s="19"/>
      <c r="L8" s="19"/>
      <c r="M8" s="19"/>
      <c r="N8" s="27"/>
      <c r="O8" s="27"/>
      <c r="P8" s="33"/>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row>
    <row r="9" spans="2:68" s="11" customFormat="1" ht="15" customHeight="1" x14ac:dyDescent="0.25">
      <c r="B9" s="124"/>
      <c r="D9" s="11" t="s">
        <v>2</v>
      </c>
      <c r="H9" s="248">
        <v>0.05</v>
      </c>
      <c r="I9" s="19"/>
      <c r="J9" s="93"/>
      <c r="K9" s="19"/>
      <c r="L9" s="19"/>
      <c r="M9" s="19"/>
      <c r="N9" s="27"/>
      <c r="O9" s="27"/>
      <c r="P9" s="33"/>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row>
    <row r="10" spans="2:68" s="11" customFormat="1" ht="15" customHeight="1" x14ac:dyDescent="0.25">
      <c r="B10" s="124"/>
      <c r="D10" s="11" t="s">
        <v>3</v>
      </c>
      <c r="H10" s="248">
        <v>0.02</v>
      </c>
      <c r="I10" s="19"/>
      <c r="J10" s="93"/>
      <c r="K10" s="19"/>
      <c r="L10" s="19"/>
      <c r="M10" s="19"/>
      <c r="N10" s="27"/>
      <c r="O10" s="27"/>
      <c r="P10" s="33"/>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row>
    <row r="11" spans="2:68" s="11" customFormat="1" ht="15" customHeight="1" x14ac:dyDescent="0.25">
      <c r="B11" s="124"/>
      <c r="D11" s="11" t="s">
        <v>4</v>
      </c>
      <c r="H11" s="248">
        <v>0.02</v>
      </c>
      <c r="I11" s="19"/>
      <c r="J11" s="93"/>
      <c r="K11" s="19"/>
      <c r="L11" s="19"/>
      <c r="M11" s="19"/>
      <c r="N11" s="27"/>
      <c r="O11" s="27"/>
      <c r="P11" s="33"/>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row>
    <row r="12" spans="2:68" s="11" customFormat="1" ht="15" customHeight="1" x14ac:dyDescent="0.25">
      <c r="B12" s="124"/>
      <c r="H12" s="174"/>
      <c r="I12" s="19"/>
      <c r="J12" s="93"/>
      <c r="K12" s="19"/>
      <c r="L12" s="19"/>
      <c r="M12" s="19"/>
      <c r="N12" s="27"/>
      <c r="O12" s="27"/>
      <c r="P12" s="33"/>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row>
    <row r="13" spans="2:68" s="11" customFormat="1" ht="15" customHeight="1" x14ac:dyDescent="0.25">
      <c r="B13" s="124"/>
      <c r="H13" s="174"/>
      <c r="I13" s="19"/>
      <c r="J13" s="93"/>
      <c r="K13" s="19"/>
      <c r="L13" s="19"/>
      <c r="M13" s="19"/>
      <c r="N13" s="27"/>
      <c r="O13" s="27"/>
      <c r="P13" s="33"/>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row>
    <row r="14" spans="2:68" s="11" customFormat="1" ht="15" customHeight="1" x14ac:dyDescent="0.25">
      <c r="B14" s="124"/>
      <c r="H14" s="187"/>
      <c r="I14" s="19"/>
      <c r="J14" s="63"/>
      <c r="K14" s="19"/>
      <c r="L14" s="19"/>
    </row>
    <row r="15" spans="2:68" s="11" customFormat="1" ht="21.75" customHeight="1" x14ac:dyDescent="0.25">
      <c r="B15" s="203"/>
      <c r="C15" s="18"/>
      <c r="D15" s="307" t="s">
        <v>200</v>
      </c>
      <c r="E15" s="307"/>
      <c r="F15" s="307"/>
      <c r="G15" s="307"/>
      <c r="H15" s="308"/>
      <c r="I15" s="19"/>
      <c r="J15" s="93"/>
      <c r="K15" s="19"/>
      <c r="L15" s="19"/>
      <c r="M15" s="19"/>
      <c r="N15" s="27"/>
      <c r="O15" s="27"/>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row>
    <row r="16" spans="2:68" s="7" customFormat="1" ht="15" customHeight="1" x14ac:dyDescent="0.25">
      <c r="B16" s="124"/>
      <c r="C16" s="11"/>
      <c r="D16" s="15"/>
      <c r="E16" s="15"/>
      <c r="F16" s="15"/>
      <c r="G16" s="15"/>
      <c r="H16" s="178"/>
      <c r="I16" s="23"/>
      <c r="J16" s="246"/>
      <c r="K16" s="22"/>
      <c r="L16" s="22"/>
      <c r="M16" s="22"/>
      <c r="N16" s="27"/>
      <c r="O16" s="27"/>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11"/>
      <c r="BP16" s="11"/>
    </row>
    <row r="17" spans="2:68" s="7" customFormat="1" ht="38.25" x14ac:dyDescent="0.25">
      <c r="B17" s="124"/>
      <c r="C17" s="11"/>
      <c r="D17" s="11" t="s">
        <v>202</v>
      </c>
      <c r="E17" s="11"/>
      <c r="F17" s="11"/>
      <c r="G17" s="11" t="s">
        <v>201</v>
      </c>
      <c r="H17" s="306">
        <v>0.08</v>
      </c>
      <c r="I17" s="23"/>
      <c r="J17" s="305" t="s">
        <v>204</v>
      </c>
      <c r="K17" s="22"/>
      <c r="L17" s="22"/>
      <c r="M17" s="22"/>
      <c r="N17" s="27"/>
      <c r="O17" s="27"/>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11"/>
      <c r="BP17" s="11"/>
    </row>
    <row r="18" spans="2:68" s="7" customFormat="1" ht="15" customHeight="1" x14ac:dyDescent="0.25">
      <c r="B18" s="124"/>
      <c r="C18" s="11"/>
      <c r="D18" s="11" t="s">
        <v>203</v>
      </c>
      <c r="E18" s="11"/>
      <c r="F18" s="11"/>
      <c r="G18" s="11" t="s">
        <v>201</v>
      </c>
      <c r="H18" s="306">
        <v>0.2</v>
      </c>
      <c r="I18" s="23"/>
      <c r="J18" s="11"/>
      <c r="K18" s="22"/>
      <c r="L18" s="22"/>
      <c r="M18" s="22"/>
      <c r="N18" s="27"/>
      <c r="O18" s="27"/>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11"/>
      <c r="BP18" s="11"/>
    </row>
    <row r="19" spans="2:68" ht="52.5" customHeight="1" x14ac:dyDescent="0.2">
      <c r="B19" s="124"/>
      <c r="C19" s="11"/>
      <c r="D19" s="309" t="s">
        <v>209</v>
      </c>
      <c r="E19" s="309"/>
      <c r="F19" s="309"/>
      <c r="G19" s="11" t="s">
        <v>201</v>
      </c>
      <c r="H19" s="306">
        <v>-5.6800000000000003E-2</v>
      </c>
      <c r="J19" s="304" t="s">
        <v>206</v>
      </c>
    </row>
    <row r="20" spans="2:68" x14ac:dyDescent="0.2">
      <c r="B20" s="124"/>
      <c r="C20" s="11"/>
      <c r="D20" s="11"/>
      <c r="E20" s="11"/>
      <c r="F20" s="11"/>
      <c r="G20" s="11"/>
      <c r="H20" s="174"/>
    </row>
    <row r="21" spans="2:68" ht="13.5" thickBot="1" x14ac:dyDescent="0.25">
      <c r="B21" s="193"/>
      <c r="C21" s="194"/>
      <c r="D21" s="194"/>
      <c r="E21" s="194"/>
      <c r="F21" s="194"/>
      <c r="G21" s="194"/>
      <c r="H21" s="196"/>
    </row>
  </sheetData>
  <sheetProtection sheet="1" objects="1" scenarios="1" selectLockedCells="1"/>
  <mergeCells count="3">
    <mergeCell ref="D5:H5"/>
    <mergeCell ref="D15:H15"/>
    <mergeCell ref="D19:F19"/>
  </mergeCells>
  <pageMargins left="0.70866141732283472" right="0.70866141732283472" top="0.78740157480314965" bottom="0.78740157480314965" header="0.31496062992125984" footer="0.31496062992125984"/>
  <pageSetup paperSize="9" orientation="landscape" r:id="rId1"/>
  <headerFooter>
    <oddHeader>&amp;L&amp;"Impact,Standard"&amp;8&amp;K06+000ee concept   &amp;"Arial,Standard"&amp;K01+000Forschungsprojekt: Integration von Nachhaltigkeitsanforderungen in Wettbewerbsverfahren - LCC Tool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B1:BO83"/>
  <sheetViews>
    <sheetView zoomScale="91" zoomScaleNormal="70" zoomScaleSheetLayoutView="110" workbookViewId="0">
      <selection activeCell="H23" sqref="H23"/>
    </sheetView>
  </sheetViews>
  <sheetFormatPr baseColWidth="10" defaultRowHeight="12.75" x14ac:dyDescent="0.2"/>
  <cols>
    <col min="1" max="2" width="2.7109375" style="1" customWidth="1"/>
    <col min="3" max="3" width="1.7109375" style="17" customWidth="1"/>
    <col min="4" max="4" width="6.42578125" style="1" customWidth="1"/>
    <col min="5" max="5" width="34.28515625" style="1" customWidth="1"/>
    <col min="6" max="6" width="22.5703125" style="1" customWidth="1"/>
    <col min="7" max="7" width="18.140625" style="1" customWidth="1"/>
    <col min="8" max="8" width="18.42578125" style="4" customWidth="1"/>
    <col min="9" max="9" width="2.140625" style="4" customWidth="1"/>
    <col min="10" max="10" width="40.7109375" style="229" hidden="1" customWidth="1"/>
    <col min="11" max="11" width="3.140625" style="226" customWidth="1"/>
    <col min="12" max="12" width="7.140625" style="226" customWidth="1"/>
    <col min="13" max="13" width="3" style="212" customWidth="1"/>
    <col min="14" max="14" width="3.7109375" style="213" hidden="1" customWidth="1"/>
    <col min="15" max="15" width="4" style="213" hidden="1" customWidth="1"/>
    <col min="16" max="16" width="4" style="214" hidden="1" customWidth="1"/>
    <col min="17" max="20" width="12.28515625" style="214" hidden="1" customWidth="1"/>
    <col min="21" max="21" width="13.85546875" style="214" hidden="1" customWidth="1"/>
    <col min="22" max="25" width="12.28515625" style="214" hidden="1" customWidth="1"/>
    <col min="26" max="26" width="13.85546875" style="214" hidden="1" customWidth="1"/>
    <col min="27" max="30" width="12.28515625" style="214" hidden="1" customWidth="1"/>
    <col min="31" max="31" width="13.85546875" style="214" hidden="1" customWidth="1"/>
    <col min="32" max="35" width="12.28515625" style="214" hidden="1" customWidth="1"/>
    <col min="36" max="36" width="13.85546875" style="214" hidden="1" customWidth="1"/>
    <col min="37" max="40" width="12.28515625" style="214" hidden="1" customWidth="1"/>
    <col min="41" max="41" width="15" style="214" hidden="1" customWidth="1"/>
    <col min="42" max="45" width="12.28515625" style="214" hidden="1" customWidth="1"/>
    <col min="46" max="46" width="13.85546875" style="214" hidden="1" customWidth="1"/>
    <col min="47" max="50" width="12.28515625" style="214" hidden="1" customWidth="1"/>
    <col min="51" max="51" width="13.85546875" style="214" hidden="1" customWidth="1"/>
    <col min="52" max="55" width="12.28515625" style="214" hidden="1" customWidth="1"/>
    <col min="56" max="56" width="13.85546875" style="214" hidden="1" customWidth="1"/>
    <col min="57" max="60" width="12.28515625" style="214" hidden="1" customWidth="1"/>
    <col min="61" max="61" width="13.85546875" style="214" hidden="1" customWidth="1"/>
    <col min="62" max="65" width="12.28515625" style="214" hidden="1" customWidth="1"/>
    <col min="66" max="66" width="12.28515625" style="215" hidden="1" customWidth="1"/>
    <col min="67" max="67" width="11.42578125" style="6"/>
    <col min="68" max="16384" width="11.42578125" style="1"/>
  </cols>
  <sheetData>
    <row r="1" spans="2:67" s="17" customFormat="1" ht="13.5" thickBot="1" x14ac:dyDescent="0.25">
      <c r="H1" s="32"/>
      <c r="I1" s="32"/>
      <c r="J1" s="227"/>
      <c r="K1" s="211"/>
      <c r="L1" s="211"/>
      <c r="M1" s="212"/>
      <c r="N1" s="213"/>
      <c r="O1" s="213"/>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5"/>
      <c r="BO1" s="6"/>
    </row>
    <row r="2" spans="2:67" s="7" customFormat="1" ht="20.100000000000001" customHeight="1" x14ac:dyDescent="0.25">
      <c r="B2" s="117"/>
      <c r="C2" s="118"/>
      <c r="D2" s="119" t="s">
        <v>52</v>
      </c>
      <c r="E2" s="119"/>
      <c r="F2" s="119"/>
      <c r="G2" s="119"/>
      <c r="H2" s="202"/>
      <c r="I2" s="8"/>
      <c r="J2" s="230" t="s">
        <v>13</v>
      </c>
      <c r="K2" s="216"/>
      <c r="L2" s="216"/>
      <c r="M2" s="24"/>
      <c r="N2" s="230" t="s">
        <v>158</v>
      </c>
      <c r="O2" s="230"/>
      <c r="P2" s="231"/>
      <c r="Q2" s="232"/>
      <c r="R2" s="232"/>
      <c r="S2" s="233"/>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7"/>
      <c r="BO2" s="11"/>
    </row>
    <row r="3" spans="2:67" s="7" customFormat="1" ht="20.100000000000001" customHeight="1" x14ac:dyDescent="0.25">
      <c r="B3" s="122"/>
      <c r="C3" s="9"/>
      <c r="D3" s="16" t="s">
        <v>0</v>
      </c>
      <c r="E3" s="16"/>
      <c r="F3" s="52" t="str">
        <f>'Inputs-Preise'!$G$3</f>
        <v>Beispiel</v>
      </c>
      <c r="G3" s="16"/>
      <c r="H3" s="170"/>
      <c r="I3" s="8"/>
      <c r="J3" s="36"/>
      <c r="K3" s="217"/>
      <c r="L3" s="217"/>
      <c r="M3" s="217"/>
      <c r="N3" s="218"/>
      <c r="O3" s="218"/>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11"/>
    </row>
    <row r="4" spans="2:67" s="7" customFormat="1" ht="38.25" customHeight="1" x14ac:dyDescent="0.25">
      <c r="B4" s="124"/>
      <c r="C4" s="11"/>
      <c r="D4" s="40"/>
      <c r="E4" s="40"/>
      <c r="F4" s="40"/>
      <c r="G4" s="40"/>
      <c r="H4" s="171"/>
      <c r="I4" s="8"/>
      <c r="J4" s="36"/>
      <c r="K4" s="217"/>
      <c r="L4" s="217"/>
      <c r="M4" s="217"/>
      <c r="N4" s="218"/>
      <c r="O4" s="218"/>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11"/>
    </row>
    <row r="5" spans="2:67" s="11" customFormat="1" ht="24.95" customHeight="1" x14ac:dyDescent="0.25">
      <c r="B5" s="136"/>
      <c r="C5" s="18"/>
      <c r="D5" s="307" t="s">
        <v>10</v>
      </c>
      <c r="E5" s="307"/>
      <c r="F5" s="307"/>
      <c r="G5" s="307"/>
      <c r="H5" s="308"/>
      <c r="I5" s="13"/>
      <c r="J5" s="37"/>
      <c r="K5" s="37"/>
      <c r="L5" s="37"/>
      <c r="M5" s="37"/>
      <c r="N5" s="37"/>
      <c r="O5" s="37"/>
      <c r="P5" s="37"/>
      <c r="Q5" s="37"/>
      <c r="R5" s="37"/>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37"/>
    </row>
    <row r="6" spans="2:67" s="11" customFormat="1" ht="15" customHeight="1" x14ac:dyDescent="0.25">
      <c r="B6" s="124"/>
      <c r="D6" s="11" t="s">
        <v>6</v>
      </c>
      <c r="H6" s="247">
        <v>0</v>
      </c>
      <c r="I6" s="19"/>
      <c r="J6" s="93" t="s">
        <v>14</v>
      </c>
      <c r="K6" s="199"/>
      <c r="L6" s="199"/>
      <c r="M6" s="199"/>
      <c r="N6" s="218"/>
      <c r="O6" s="218"/>
      <c r="P6" s="219"/>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7"/>
    </row>
    <row r="7" spans="2:67" s="11" customFormat="1" ht="15" customHeight="1" x14ac:dyDescent="0.25">
      <c r="B7" s="124"/>
      <c r="D7" s="11" t="s">
        <v>7</v>
      </c>
      <c r="F7" s="291"/>
      <c r="H7" s="247">
        <v>0</v>
      </c>
      <c r="I7" s="19"/>
      <c r="J7" s="93" t="s">
        <v>142</v>
      </c>
      <c r="L7" s="199"/>
      <c r="M7" s="199"/>
      <c r="N7" s="218"/>
      <c r="O7" s="218"/>
      <c r="P7" s="219"/>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7"/>
    </row>
    <row r="8" spans="2:67" s="11" customFormat="1" ht="15" customHeight="1" x14ac:dyDescent="0.25">
      <c r="B8" s="124"/>
      <c r="H8" s="286"/>
      <c r="I8" s="19"/>
      <c r="J8" s="93"/>
      <c r="K8" s="199"/>
      <c r="L8" s="199"/>
      <c r="M8" s="199"/>
      <c r="N8" s="218"/>
      <c r="O8" s="218"/>
      <c r="P8" s="219"/>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7"/>
    </row>
    <row r="9" spans="2:67" s="11" customFormat="1" ht="15" customHeight="1" x14ac:dyDescent="0.25">
      <c r="B9" s="124"/>
      <c r="H9" s="286"/>
      <c r="I9" s="19"/>
      <c r="J9" s="93"/>
      <c r="K9" s="199"/>
      <c r="L9" s="199"/>
      <c r="M9" s="199"/>
      <c r="N9" s="218"/>
      <c r="O9" s="218"/>
      <c r="P9" s="219"/>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7"/>
    </row>
    <row r="10" spans="2:67" s="11" customFormat="1" ht="15" customHeight="1" x14ac:dyDescent="0.25">
      <c r="B10" s="150"/>
      <c r="D10" s="45"/>
      <c r="E10" s="45"/>
      <c r="F10" s="45"/>
      <c r="G10" s="45"/>
      <c r="H10" s="286"/>
      <c r="I10" s="19"/>
      <c r="J10" s="93"/>
      <c r="K10" s="199"/>
      <c r="L10" s="199"/>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row>
    <row r="11" spans="2:67" s="11" customFormat="1" ht="24.95" customHeight="1" x14ac:dyDescent="0.25">
      <c r="B11" s="271"/>
      <c r="C11" s="272"/>
      <c r="D11" s="314" t="s">
        <v>181</v>
      </c>
      <c r="E11" s="314"/>
      <c r="F11" s="314"/>
      <c r="G11" s="314"/>
      <c r="H11" s="315"/>
      <c r="I11" s="13"/>
      <c r="J11" s="198"/>
      <c r="K11" s="216"/>
      <c r="L11" s="216"/>
      <c r="M11" s="220"/>
      <c r="N11" s="220"/>
      <c r="O11" s="220"/>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7"/>
    </row>
    <row r="12" spans="2:67" s="11" customFormat="1" ht="15" customHeight="1" x14ac:dyDescent="0.25">
      <c r="B12" s="124"/>
      <c r="D12" s="11" t="s">
        <v>6</v>
      </c>
      <c r="H12" s="204">
        <f>SUM(Q24:BN24)</f>
        <v>0</v>
      </c>
      <c r="I12" s="19"/>
      <c r="J12" s="93" t="s">
        <v>56</v>
      </c>
      <c r="K12" s="199"/>
      <c r="L12" s="199"/>
      <c r="M12" s="199"/>
      <c r="N12" s="36"/>
      <c r="O12" s="36"/>
      <c r="P12" s="219"/>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93"/>
      <c r="BL12" s="93"/>
      <c r="BM12" s="93"/>
      <c r="BN12" s="37"/>
    </row>
    <row r="13" spans="2:67" s="11" customFormat="1" ht="15" customHeight="1" x14ac:dyDescent="0.25">
      <c r="B13" s="124"/>
      <c r="H13" s="174"/>
      <c r="I13" s="19"/>
      <c r="J13" s="93"/>
      <c r="K13" s="199"/>
      <c r="L13" s="199"/>
      <c r="M13" s="199"/>
      <c r="N13" s="36"/>
      <c r="O13" s="36"/>
      <c r="P13" s="219"/>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37"/>
    </row>
    <row r="14" spans="2:67" s="11" customFormat="1" ht="24.95" customHeight="1" x14ac:dyDescent="0.25">
      <c r="B14" s="182"/>
      <c r="C14" s="48"/>
      <c r="D14" s="316" t="s">
        <v>53</v>
      </c>
      <c r="E14" s="316"/>
      <c r="F14" s="316"/>
      <c r="G14" s="316"/>
      <c r="H14" s="317"/>
      <c r="I14" s="13"/>
      <c r="J14" s="198"/>
      <c r="K14" s="216"/>
      <c r="L14" s="216"/>
      <c r="M14" s="220"/>
      <c r="N14" s="220"/>
      <c r="O14" s="220"/>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7"/>
    </row>
    <row r="15" spans="2:67" s="11" customFormat="1" x14ac:dyDescent="0.25">
      <c r="B15" s="124"/>
      <c r="D15" s="37" t="s">
        <v>55</v>
      </c>
      <c r="E15" s="37" t="s">
        <v>54</v>
      </c>
      <c r="F15" s="24" t="s">
        <v>165</v>
      </c>
      <c r="G15" s="24" t="s">
        <v>166</v>
      </c>
      <c r="H15" s="205"/>
      <c r="I15" s="19"/>
      <c r="J15" s="93"/>
      <c r="K15" s="199"/>
      <c r="L15" s="199"/>
      <c r="M15" s="199"/>
      <c r="N15" s="199"/>
      <c r="O15" s="218"/>
      <c r="P15" s="218"/>
      <c r="Q15" s="221" t="s">
        <v>21</v>
      </c>
      <c r="R15" s="221" t="s">
        <v>21</v>
      </c>
      <c r="S15" s="221" t="s">
        <v>21</v>
      </c>
      <c r="T15" s="221" t="s">
        <v>21</v>
      </c>
      <c r="U15" s="221" t="s">
        <v>21</v>
      </c>
      <c r="V15" s="221" t="s">
        <v>21</v>
      </c>
      <c r="W15" s="221" t="s">
        <v>21</v>
      </c>
      <c r="X15" s="221" t="s">
        <v>21</v>
      </c>
      <c r="Y15" s="221" t="s">
        <v>21</v>
      </c>
      <c r="Z15" s="221" t="s">
        <v>21</v>
      </c>
      <c r="AA15" s="221" t="s">
        <v>21</v>
      </c>
      <c r="AB15" s="221" t="s">
        <v>21</v>
      </c>
      <c r="AC15" s="221" t="s">
        <v>21</v>
      </c>
      <c r="AD15" s="221" t="s">
        <v>21</v>
      </c>
      <c r="AE15" s="221" t="s">
        <v>21</v>
      </c>
      <c r="AF15" s="221" t="s">
        <v>21</v>
      </c>
      <c r="AG15" s="221" t="s">
        <v>21</v>
      </c>
      <c r="AH15" s="221" t="s">
        <v>21</v>
      </c>
      <c r="AI15" s="221" t="s">
        <v>21</v>
      </c>
      <c r="AJ15" s="221" t="s">
        <v>21</v>
      </c>
      <c r="AK15" s="221" t="s">
        <v>21</v>
      </c>
      <c r="AL15" s="221" t="s">
        <v>21</v>
      </c>
      <c r="AM15" s="221" t="s">
        <v>21</v>
      </c>
      <c r="AN15" s="221" t="s">
        <v>21</v>
      </c>
      <c r="AO15" s="221" t="s">
        <v>21</v>
      </c>
      <c r="AP15" s="221" t="s">
        <v>21</v>
      </c>
      <c r="AQ15" s="221" t="s">
        <v>21</v>
      </c>
      <c r="AR15" s="221" t="s">
        <v>21</v>
      </c>
      <c r="AS15" s="221" t="s">
        <v>21</v>
      </c>
      <c r="AT15" s="221" t="s">
        <v>21</v>
      </c>
      <c r="AU15" s="221" t="s">
        <v>21</v>
      </c>
      <c r="AV15" s="221" t="s">
        <v>21</v>
      </c>
      <c r="AW15" s="221" t="s">
        <v>21</v>
      </c>
      <c r="AX15" s="221" t="s">
        <v>21</v>
      </c>
      <c r="AY15" s="221" t="s">
        <v>21</v>
      </c>
      <c r="AZ15" s="221" t="s">
        <v>21</v>
      </c>
      <c r="BA15" s="221" t="s">
        <v>21</v>
      </c>
      <c r="BB15" s="221" t="s">
        <v>21</v>
      </c>
      <c r="BC15" s="221" t="s">
        <v>21</v>
      </c>
      <c r="BD15" s="221" t="s">
        <v>21</v>
      </c>
      <c r="BE15" s="221" t="s">
        <v>21</v>
      </c>
      <c r="BF15" s="221" t="s">
        <v>21</v>
      </c>
      <c r="BG15" s="221" t="s">
        <v>21</v>
      </c>
      <c r="BH15" s="221" t="s">
        <v>21</v>
      </c>
      <c r="BI15" s="221" t="s">
        <v>21</v>
      </c>
      <c r="BJ15" s="221" t="s">
        <v>21</v>
      </c>
      <c r="BK15" s="221" t="s">
        <v>21</v>
      </c>
      <c r="BL15" s="221" t="s">
        <v>21</v>
      </c>
      <c r="BM15" s="221" t="s">
        <v>21</v>
      </c>
      <c r="BN15" s="221" t="s">
        <v>21</v>
      </c>
    </row>
    <row r="16" spans="2:67" s="11" customFormat="1" x14ac:dyDescent="0.25">
      <c r="B16" s="124"/>
      <c r="D16" s="37"/>
      <c r="E16" s="37"/>
      <c r="F16" s="37"/>
      <c r="G16" s="37"/>
      <c r="H16" s="205"/>
      <c r="I16" s="19"/>
      <c r="J16" s="93"/>
      <c r="K16" s="199"/>
      <c r="L16" s="199"/>
      <c r="M16" s="199"/>
      <c r="N16" s="311"/>
      <c r="O16" s="311"/>
      <c r="P16" s="311"/>
      <c r="Q16" s="222">
        <v>1</v>
      </c>
      <c r="R16" s="223">
        <v>2</v>
      </c>
      <c r="S16" s="223">
        <v>3</v>
      </c>
      <c r="T16" s="223">
        <v>4</v>
      </c>
      <c r="U16" s="223">
        <v>5</v>
      </c>
      <c r="V16" s="223">
        <v>6</v>
      </c>
      <c r="W16" s="223">
        <v>7</v>
      </c>
      <c r="X16" s="223">
        <v>8</v>
      </c>
      <c r="Y16" s="223">
        <v>9</v>
      </c>
      <c r="Z16" s="223">
        <v>10</v>
      </c>
      <c r="AA16" s="223">
        <v>11</v>
      </c>
      <c r="AB16" s="223">
        <v>12</v>
      </c>
      <c r="AC16" s="223">
        <v>13</v>
      </c>
      <c r="AD16" s="223">
        <v>14</v>
      </c>
      <c r="AE16" s="223">
        <v>15</v>
      </c>
      <c r="AF16" s="223">
        <v>16</v>
      </c>
      <c r="AG16" s="223">
        <v>17</v>
      </c>
      <c r="AH16" s="223">
        <v>18</v>
      </c>
      <c r="AI16" s="223">
        <v>19</v>
      </c>
      <c r="AJ16" s="223">
        <v>20</v>
      </c>
      <c r="AK16" s="223">
        <v>21</v>
      </c>
      <c r="AL16" s="223">
        <v>22</v>
      </c>
      <c r="AM16" s="223">
        <v>23</v>
      </c>
      <c r="AN16" s="223">
        <v>24</v>
      </c>
      <c r="AO16" s="223">
        <v>25</v>
      </c>
      <c r="AP16" s="223">
        <v>26</v>
      </c>
      <c r="AQ16" s="223">
        <v>27</v>
      </c>
      <c r="AR16" s="223">
        <v>28</v>
      </c>
      <c r="AS16" s="223">
        <v>29</v>
      </c>
      <c r="AT16" s="223">
        <v>30</v>
      </c>
      <c r="AU16" s="223">
        <v>31</v>
      </c>
      <c r="AV16" s="223">
        <v>32</v>
      </c>
      <c r="AW16" s="223">
        <v>33</v>
      </c>
      <c r="AX16" s="223">
        <v>34</v>
      </c>
      <c r="AY16" s="223">
        <v>35</v>
      </c>
      <c r="AZ16" s="223">
        <v>36</v>
      </c>
      <c r="BA16" s="223">
        <v>37</v>
      </c>
      <c r="BB16" s="223">
        <v>38</v>
      </c>
      <c r="BC16" s="223">
        <v>39</v>
      </c>
      <c r="BD16" s="223">
        <v>40</v>
      </c>
      <c r="BE16" s="223">
        <v>41</v>
      </c>
      <c r="BF16" s="223">
        <v>42</v>
      </c>
      <c r="BG16" s="223">
        <v>43</v>
      </c>
      <c r="BH16" s="223">
        <v>44</v>
      </c>
      <c r="BI16" s="223">
        <v>45</v>
      </c>
      <c r="BJ16" s="223">
        <v>46</v>
      </c>
      <c r="BK16" s="223">
        <v>47</v>
      </c>
      <c r="BL16" s="223">
        <v>48</v>
      </c>
      <c r="BM16" s="223">
        <v>49</v>
      </c>
      <c r="BN16" s="223">
        <v>50</v>
      </c>
    </row>
    <row r="17" spans="2:66" s="11" customFormat="1" ht="15" customHeight="1" x14ac:dyDescent="0.25">
      <c r="B17" s="124"/>
      <c r="D17" s="51">
        <v>410</v>
      </c>
      <c r="E17" s="51" t="s">
        <v>167</v>
      </c>
      <c r="F17" s="258">
        <v>1.01E-2</v>
      </c>
      <c r="G17" s="258">
        <v>9.7999999999999997E-3</v>
      </c>
      <c r="H17" s="247"/>
      <c r="I17" s="19"/>
      <c r="J17" s="199">
        <f>Q17/(1+'Inputs-Preise'!$H$7)^$Q$16</f>
        <v>0</v>
      </c>
      <c r="K17" s="199"/>
      <c r="M17" s="199"/>
      <c r="N17" s="216"/>
      <c r="O17" s="312" t="s">
        <v>80</v>
      </c>
      <c r="P17" s="313" t="s">
        <v>79</v>
      </c>
      <c r="Q17" s="93">
        <f>((F17+G17)*H17*(1+'Inputs-Preise'!$H$8))</f>
        <v>0</v>
      </c>
      <c r="R17" s="93">
        <f>((Q17)*(1+'Inputs-Preise'!$H$8))</f>
        <v>0</v>
      </c>
      <c r="S17" s="93">
        <f>((R17)*(1+'Inputs-Preise'!$H$8))</f>
        <v>0</v>
      </c>
      <c r="T17" s="93">
        <f>((S17)*(1+'Inputs-Preise'!$H$8))</f>
        <v>0</v>
      </c>
      <c r="U17" s="93">
        <f>((T17)*(1+'Inputs-Preise'!$H$8))</f>
        <v>0</v>
      </c>
      <c r="V17" s="93">
        <f>((U17)*(1+'Inputs-Preise'!$H$8))</f>
        <v>0</v>
      </c>
      <c r="W17" s="93">
        <f>((V17)*(1+'Inputs-Preise'!$H$8))</f>
        <v>0</v>
      </c>
      <c r="X17" s="93">
        <f>((W17)*(1+'Inputs-Preise'!$H$8))</f>
        <v>0</v>
      </c>
      <c r="Y17" s="93">
        <f>((X17)*(1+'Inputs-Preise'!$H$8))</f>
        <v>0</v>
      </c>
      <c r="Z17" s="93">
        <f>((Y17)*(1+'Inputs-Preise'!$H$8))</f>
        <v>0</v>
      </c>
      <c r="AA17" s="93">
        <f>((Z17)*(1+'Inputs-Preise'!$H$8))</f>
        <v>0</v>
      </c>
      <c r="AB17" s="93">
        <f>((AA17)*(1+'Inputs-Preise'!$H$8))</f>
        <v>0</v>
      </c>
      <c r="AC17" s="93">
        <f>((AB17)*(1+'Inputs-Preise'!$H$8))</f>
        <v>0</v>
      </c>
      <c r="AD17" s="93">
        <f>((AC17)*(1+'Inputs-Preise'!$H$8))</f>
        <v>0</v>
      </c>
      <c r="AE17" s="93">
        <f>((AD17)*(1+'Inputs-Preise'!$H$8))</f>
        <v>0</v>
      </c>
      <c r="AF17" s="93">
        <f>((AE17)*(1+'Inputs-Preise'!$H$8))</f>
        <v>0</v>
      </c>
      <c r="AG17" s="93">
        <f>((AF17)*(1+'Inputs-Preise'!$H$8))</f>
        <v>0</v>
      </c>
      <c r="AH17" s="93">
        <f>((AG17)*(1+'Inputs-Preise'!$H$8))</f>
        <v>0</v>
      </c>
      <c r="AI17" s="93">
        <f>((AH17)*(1+'Inputs-Preise'!$H$8))</f>
        <v>0</v>
      </c>
      <c r="AJ17" s="93">
        <f>((AI17)*(1+'Inputs-Preise'!$H$8))</f>
        <v>0</v>
      </c>
      <c r="AK17" s="93">
        <f>((AJ17)*(1+'Inputs-Preise'!$H$8))</f>
        <v>0</v>
      </c>
      <c r="AL17" s="93">
        <f>((AK17)*(1+'Inputs-Preise'!$H$8))</f>
        <v>0</v>
      </c>
      <c r="AM17" s="93">
        <f>((AL17)*(1+'Inputs-Preise'!$H$8))</f>
        <v>0</v>
      </c>
      <c r="AN17" s="93">
        <f>((AM17)*(1+'Inputs-Preise'!$H$8))</f>
        <v>0</v>
      </c>
      <c r="AO17" s="93">
        <f>((AN17)*(1+'Inputs-Preise'!$H$8))</f>
        <v>0</v>
      </c>
      <c r="AP17" s="93">
        <f>((AO17)*(1+'Inputs-Preise'!$H$8))</f>
        <v>0</v>
      </c>
      <c r="AQ17" s="93">
        <f>((AP17)*(1+'Inputs-Preise'!$H$8))</f>
        <v>0</v>
      </c>
      <c r="AR17" s="93">
        <f>((AQ17)*(1+'Inputs-Preise'!$H$8))</f>
        <v>0</v>
      </c>
      <c r="AS17" s="93">
        <f>((AR17)*(1+'Inputs-Preise'!$H$8))</f>
        <v>0</v>
      </c>
      <c r="AT17" s="93">
        <f>((AS17)*(1+'Inputs-Preise'!$H$8))</f>
        <v>0</v>
      </c>
      <c r="AU17" s="93">
        <f>((AT17)*(1+'Inputs-Preise'!$H$8))</f>
        <v>0</v>
      </c>
      <c r="AV17" s="93">
        <f>((AU17)*(1+'Inputs-Preise'!$H$8))</f>
        <v>0</v>
      </c>
      <c r="AW17" s="93">
        <f>((AV17)*(1+'Inputs-Preise'!$H$8))</f>
        <v>0</v>
      </c>
      <c r="AX17" s="93">
        <f>((AW17)*(1+'Inputs-Preise'!$H$8))</f>
        <v>0</v>
      </c>
      <c r="AY17" s="93">
        <f>((AX17)*(1+'Inputs-Preise'!$H$8))</f>
        <v>0</v>
      </c>
      <c r="AZ17" s="93">
        <f>((AY17)*(1+'Inputs-Preise'!$H$8))</f>
        <v>0</v>
      </c>
      <c r="BA17" s="93">
        <f>((AZ17)*(1+'Inputs-Preise'!$H$8))</f>
        <v>0</v>
      </c>
      <c r="BB17" s="93">
        <f>((BA17)*(1+'Inputs-Preise'!$H$8))</f>
        <v>0</v>
      </c>
      <c r="BC17" s="93">
        <f>((BB17)*(1+'Inputs-Preise'!$H$8))</f>
        <v>0</v>
      </c>
      <c r="BD17" s="93">
        <f>((BC17)*(1+'Inputs-Preise'!$H$8))</f>
        <v>0</v>
      </c>
      <c r="BE17" s="93">
        <f>((BD17)*(1+'Inputs-Preise'!$H$8))</f>
        <v>0</v>
      </c>
      <c r="BF17" s="93">
        <f>((BE17)*(1+'Inputs-Preise'!$H$8))</f>
        <v>0</v>
      </c>
      <c r="BG17" s="93">
        <f>((BF17)*(1+'Inputs-Preise'!$H$8))</f>
        <v>0</v>
      </c>
      <c r="BH17" s="93">
        <f>((BG17)*(1+'Inputs-Preise'!$H$8))</f>
        <v>0</v>
      </c>
      <c r="BI17" s="93">
        <f>((BH17)*(1+'Inputs-Preise'!$H$8))</f>
        <v>0</v>
      </c>
      <c r="BJ17" s="93">
        <f>((BI17)*(1+'Inputs-Preise'!$H$8))</f>
        <v>0</v>
      </c>
      <c r="BK17" s="93">
        <f>((BJ17)*(1+'Inputs-Preise'!$H$8))</f>
        <v>0</v>
      </c>
      <c r="BL17" s="93">
        <f>((BK17)*(1+'Inputs-Preise'!$H$8))</f>
        <v>0</v>
      </c>
      <c r="BM17" s="93">
        <f>((BL17)*(1+'Inputs-Preise'!$H$8))</f>
        <v>0</v>
      </c>
      <c r="BN17" s="93">
        <f>((BM17)*(1+'Inputs-Preise'!$H$8))</f>
        <v>0</v>
      </c>
    </row>
    <row r="18" spans="2:66" s="11" customFormat="1" ht="15" customHeight="1" x14ac:dyDescent="0.25">
      <c r="B18" s="124"/>
      <c r="D18" s="51">
        <v>420</v>
      </c>
      <c r="E18" s="51" t="s">
        <v>168</v>
      </c>
      <c r="F18" s="258">
        <v>4.1000000000000003E-3</v>
      </c>
      <c r="G18" s="258">
        <v>6.6E-3</v>
      </c>
      <c r="H18" s="247"/>
      <c r="I18" s="19"/>
      <c r="J18" s="199">
        <f>Q18/(1+'Inputs-Preise'!$H$7)^$Q$16</f>
        <v>0</v>
      </c>
      <c r="K18" s="199"/>
      <c r="L18" s="199"/>
      <c r="M18" s="199"/>
      <c r="N18" s="36"/>
      <c r="O18" s="312"/>
      <c r="P18" s="313"/>
      <c r="Q18" s="93">
        <f>(F18+G18)*H18*(1+'Inputs-Preise'!$H$8)</f>
        <v>0</v>
      </c>
      <c r="R18" s="93">
        <f>(Q18)*(1+'Inputs-Preise'!$H$8)</f>
        <v>0</v>
      </c>
      <c r="S18" s="93">
        <f>(R18)*(1+'Inputs-Preise'!$H$8)</f>
        <v>0</v>
      </c>
      <c r="T18" s="93">
        <f>(S18)*(1+'Inputs-Preise'!$H$8)</f>
        <v>0</v>
      </c>
      <c r="U18" s="93">
        <f>(T18)*(1+'Inputs-Preise'!$H$8)</f>
        <v>0</v>
      </c>
      <c r="V18" s="93">
        <f>(U18)*(1+'Inputs-Preise'!$H$8)</f>
        <v>0</v>
      </c>
      <c r="W18" s="93">
        <f>(V18)*(1+'Inputs-Preise'!$H$8)</f>
        <v>0</v>
      </c>
      <c r="X18" s="93">
        <f>(W18)*(1+'Inputs-Preise'!$H$8)</f>
        <v>0</v>
      </c>
      <c r="Y18" s="93">
        <f>(X18)*(1+'Inputs-Preise'!$H$8)</f>
        <v>0</v>
      </c>
      <c r="Z18" s="93">
        <f>(Y18)*(1+'Inputs-Preise'!$H$8)</f>
        <v>0</v>
      </c>
      <c r="AA18" s="93">
        <f>(Z18)*(1+'Inputs-Preise'!$H$8)</f>
        <v>0</v>
      </c>
      <c r="AB18" s="93">
        <f>(AA18)*(1+'Inputs-Preise'!$H$8)</f>
        <v>0</v>
      </c>
      <c r="AC18" s="93">
        <f>(AB18)*(1+'Inputs-Preise'!$H$8)</f>
        <v>0</v>
      </c>
      <c r="AD18" s="93">
        <f>(AC18)*(1+'Inputs-Preise'!$H$8)</f>
        <v>0</v>
      </c>
      <c r="AE18" s="93">
        <f>(AD18)*(1+'Inputs-Preise'!$H$8)</f>
        <v>0</v>
      </c>
      <c r="AF18" s="93">
        <f>(AE18)*(1+'Inputs-Preise'!$H$8)</f>
        <v>0</v>
      </c>
      <c r="AG18" s="93">
        <f>(AF18)*(1+'Inputs-Preise'!$H$8)</f>
        <v>0</v>
      </c>
      <c r="AH18" s="93">
        <f>(AG18)*(1+'Inputs-Preise'!$H$8)</f>
        <v>0</v>
      </c>
      <c r="AI18" s="93">
        <f>(AH18)*(1+'Inputs-Preise'!$H$8)</f>
        <v>0</v>
      </c>
      <c r="AJ18" s="93">
        <f>(AI18)*(1+'Inputs-Preise'!$H$8)</f>
        <v>0</v>
      </c>
      <c r="AK18" s="93">
        <f>(AJ18)*(1+'Inputs-Preise'!$H$8)</f>
        <v>0</v>
      </c>
      <c r="AL18" s="93">
        <f>(AK18)*(1+'Inputs-Preise'!$H$8)</f>
        <v>0</v>
      </c>
      <c r="AM18" s="93">
        <f>(AL18)*(1+'Inputs-Preise'!$H$8)</f>
        <v>0</v>
      </c>
      <c r="AN18" s="93">
        <f>(AM18)*(1+'Inputs-Preise'!$H$8)</f>
        <v>0</v>
      </c>
      <c r="AO18" s="93">
        <f>(AN18)*(1+'Inputs-Preise'!$H$8)</f>
        <v>0</v>
      </c>
      <c r="AP18" s="93">
        <f>(AO18)*(1+'Inputs-Preise'!$H$8)</f>
        <v>0</v>
      </c>
      <c r="AQ18" s="93">
        <f>(AP18)*(1+'Inputs-Preise'!$H$8)</f>
        <v>0</v>
      </c>
      <c r="AR18" s="93">
        <f>(AQ18)*(1+'Inputs-Preise'!$H$8)</f>
        <v>0</v>
      </c>
      <c r="AS18" s="93">
        <f>(AR18)*(1+'Inputs-Preise'!$H$8)</f>
        <v>0</v>
      </c>
      <c r="AT18" s="93">
        <f>(AS18)*(1+'Inputs-Preise'!$H$8)</f>
        <v>0</v>
      </c>
      <c r="AU18" s="93">
        <f>(AT18)*(1+'Inputs-Preise'!$H$8)</f>
        <v>0</v>
      </c>
      <c r="AV18" s="93">
        <f>(AU18)*(1+'Inputs-Preise'!$H$8)</f>
        <v>0</v>
      </c>
      <c r="AW18" s="93">
        <f>(AV18)*(1+'Inputs-Preise'!$H$8)</f>
        <v>0</v>
      </c>
      <c r="AX18" s="93">
        <f>(AW18)*(1+'Inputs-Preise'!$H$8)</f>
        <v>0</v>
      </c>
      <c r="AY18" s="93">
        <f>(AX18)*(1+'Inputs-Preise'!$H$8)</f>
        <v>0</v>
      </c>
      <c r="AZ18" s="93">
        <f>(AY18)*(1+'Inputs-Preise'!$H$8)</f>
        <v>0</v>
      </c>
      <c r="BA18" s="93">
        <f>(AZ18)*(1+'Inputs-Preise'!$H$8)</f>
        <v>0</v>
      </c>
      <c r="BB18" s="93">
        <f>(BA18)*(1+'Inputs-Preise'!$H$8)</f>
        <v>0</v>
      </c>
      <c r="BC18" s="93">
        <f>(BB18)*(1+'Inputs-Preise'!$H$8)</f>
        <v>0</v>
      </c>
      <c r="BD18" s="93">
        <f>(BC18)*(1+'Inputs-Preise'!$H$8)</f>
        <v>0</v>
      </c>
      <c r="BE18" s="93">
        <f>(BD18)*(1+'Inputs-Preise'!$H$8)</f>
        <v>0</v>
      </c>
      <c r="BF18" s="93">
        <f>(BE18)*(1+'Inputs-Preise'!$H$8)</f>
        <v>0</v>
      </c>
      <c r="BG18" s="93">
        <f>(BF18)*(1+'Inputs-Preise'!$H$8)</f>
        <v>0</v>
      </c>
      <c r="BH18" s="93">
        <f>(BG18)*(1+'Inputs-Preise'!$H$8)</f>
        <v>0</v>
      </c>
      <c r="BI18" s="93">
        <f>(BH18)*(1+'Inputs-Preise'!$H$8)</f>
        <v>0</v>
      </c>
      <c r="BJ18" s="93">
        <f>(BI18)*(1+'Inputs-Preise'!$H$8)</f>
        <v>0</v>
      </c>
      <c r="BK18" s="93">
        <f>(BJ18)*(1+'Inputs-Preise'!$H$8)</f>
        <v>0</v>
      </c>
      <c r="BL18" s="93">
        <f>(BK18)*(1+'Inputs-Preise'!$H$8)</f>
        <v>0</v>
      </c>
      <c r="BM18" s="93">
        <f>(BL18)*(1+'Inputs-Preise'!$H$8)</f>
        <v>0</v>
      </c>
      <c r="BN18" s="93">
        <f>(BM18)*(1+'Inputs-Preise'!$H$8)</f>
        <v>0</v>
      </c>
    </row>
    <row r="19" spans="2:66" s="11" customFormat="1" ht="15" customHeight="1" x14ac:dyDescent="0.25">
      <c r="B19" s="124"/>
      <c r="D19" s="51">
        <v>430</v>
      </c>
      <c r="E19" s="51" t="s">
        <v>169</v>
      </c>
      <c r="F19" s="258">
        <v>9.5999999999999992E-3</v>
      </c>
      <c r="G19" s="258">
        <v>1.0999999999999999E-2</v>
      </c>
      <c r="H19" s="247"/>
      <c r="I19" s="19"/>
      <c r="J19" s="199">
        <f>Q19/(1+'Inputs-Preise'!$H$7)^$Q$16</f>
        <v>0</v>
      </c>
      <c r="K19" s="199"/>
      <c r="L19" s="199"/>
      <c r="M19" s="199"/>
      <c r="N19" s="36"/>
      <c r="O19" s="312"/>
      <c r="P19" s="313"/>
      <c r="Q19" s="93">
        <f>(F19+G19)*H19*(1+'Inputs-Preise'!$H$8)</f>
        <v>0</v>
      </c>
      <c r="R19" s="93">
        <f>(Q19)*(1+'Inputs-Preise'!$H$8)</f>
        <v>0</v>
      </c>
      <c r="S19" s="93">
        <f>(R19)*(1+'Inputs-Preise'!$H$8)</f>
        <v>0</v>
      </c>
      <c r="T19" s="93">
        <f>(S19)*(1+'Inputs-Preise'!$H$8)</f>
        <v>0</v>
      </c>
      <c r="U19" s="93">
        <f>(T19)*(1+'Inputs-Preise'!$H$8)</f>
        <v>0</v>
      </c>
      <c r="V19" s="93">
        <f>(U19)*(1+'Inputs-Preise'!$H$8)</f>
        <v>0</v>
      </c>
      <c r="W19" s="93">
        <f>(V19)*(1+'Inputs-Preise'!$H$8)</f>
        <v>0</v>
      </c>
      <c r="X19" s="93">
        <f>(W19)*(1+'Inputs-Preise'!$H$8)</f>
        <v>0</v>
      </c>
      <c r="Y19" s="93">
        <f>(X19)*(1+'Inputs-Preise'!$H$8)</f>
        <v>0</v>
      </c>
      <c r="Z19" s="93">
        <f>(Y19)*(1+'Inputs-Preise'!$H$8)</f>
        <v>0</v>
      </c>
      <c r="AA19" s="93">
        <f>(Z19)*(1+'Inputs-Preise'!$H$8)</f>
        <v>0</v>
      </c>
      <c r="AB19" s="93">
        <f>(AA19)*(1+'Inputs-Preise'!$H$8)</f>
        <v>0</v>
      </c>
      <c r="AC19" s="93">
        <f>(AB19)*(1+'Inputs-Preise'!$H$8)</f>
        <v>0</v>
      </c>
      <c r="AD19" s="93">
        <f>(AC19)*(1+'Inputs-Preise'!$H$8)</f>
        <v>0</v>
      </c>
      <c r="AE19" s="93">
        <f>(AD19)*(1+'Inputs-Preise'!$H$8)</f>
        <v>0</v>
      </c>
      <c r="AF19" s="93">
        <f>(AE19)*(1+'Inputs-Preise'!$H$8)</f>
        <v>0</v>
      </c>
      <c r="AG19" s="93">
        <f>(AF19)*(1+'Inputs-Preise'!$H$8)</f>
        <v>0</v>
      </c>
      <c r="AH19" s="93">
        <f>(AG19)*(1+'Inputs-Preise'!$H$8)</f>
        <v>0</v>
      </c>
      <c r="AI19" s="93">
        <f>(AH19)*(1+'Inputs-Preise'!$H$8)</f>
        <v>0</v>
      </c>
      <c r="AJ19" s="93">
        <f>(AI19)*(1+'Inputs-Preise'!$H$8)</f>
        <v>0</v>
      </c>
      <c r="AK19" s="93">
        <f>(AJ19)*(1+'Inputs-Preise'!$H$8)</f>
        <v>0</v>
      </c>
      <c r="AL19" s="93">
        <f>(AK19)*(1+'Inputs-Preise'!$H$8)</f>
        <v>0</v>
      </c>
      <c r="AM19" s="93">
        <f>(AL19)*(1+'Inputs-Preise'!$H$8)</f>
        <v>0</v>
      </c>
      <c r="AN19" s="93">
        <f>(AM19)*(1+'Inputs-Preise'!$H$8)</f>
        <v>0</v>
      </c>
      <c r="AO19" s="93">
        <f>(AN19)*(1+'Inputs-Preise'!$H$8)</f>
        <v>0</v>
      </c>
      <c r="AP19" s="93">
        <f>(AO19)*(1+'Inputs-Preise'!$H$8)</f>
        <v>0</v>
      </c>
      <c r="AQ19" s="93">
        <f>(AP19)*(1+'Inputs-Preise'!$H$8)</f>
        <v>0</v>
      </c>
      <c r="AR19" s="93">
        <f>(AQ19)*(1+'Inputs-Preise'!$H$8)</f>
        <v>0</v>
      </c>
      <c r="AS19" s="93">
        <f>(AR19)*(1+'Inputs-Preise'!$H$8)</f>
        <v>0</v>
      </c>
      <c r="AT19" s="93">
        <f>(AS19)*(1+'Inputs-Preise'!$H$8)</f>
        <v>0</v>
      </c>
      <c r="AU19" s="93">
        <f>(AT19)*(1+'Inputs-Preise'!$H$8)</f>
        <v>0</v>
      </c>
      <c r="AV19" s="93">
        <f>(AU19)*(1+'Inputs-Preise'!$H$8)</f>
        <v>0</v>
      </c>
      <c r="AW19" s="93">
        <f>(AV19)*(1+'Inputs-Preise'!$H$8)</f>
        <v>0</v>
      </c>
      <c r="AX19" s="93">
        <f>(AW19)*(1+'Inputs-Preise'!$H$8)</f>
        <v>0</v>
      </c>
      <c r="AY19" s="93">
        <f>(AX19)*(1+'Inputs-Preise'!$H$8)</f>
        <v>0</v>
      </c>
      <c r="AZ19" s="93">
        <f>(AY19)*(1+'Inputs-Preise'!$H$8)</f>
        <v>0</v>
      </c>
      <c r="BA19" s="93">
        <f>(AZ19)*(1+'Inputs-Preise'!$H$8)</f>
        <v>0</v>
      </c>
      <c r="BB19" s="93">
        <f>(BA19)*(1+'Inputs-Preise'!$H$8)</f>
        <v>0</v>
      </c>
      <c r="BC19" s="93">
        <f>(BB19)*(1+'Inputs-Preise'!$H$8)</f>
        <v>0</v>
      </c>
      <c r="BD19" s="93">
        <f>(BC19)*(1+'Inputs-Preise'!$H$8)</f>
        <v>0</v>
      </c>
      <c r="BE19" s="93">
        <f>(BD19)*(1+'Inputs-Preise'!$H$8)</f>
        <v>0</v>
      </c>
      <c r="BF19" s="93">
        <f>(BE19)*(1+'Inputs-Preise'!$H$8)</f>
        <v>0</v>
      </c>
      <c r="BG19" s="93">
        <f>(BF19)*(1+'Inputs-Preise'!$H$8)</f>
        <v>0</v>
      </c>
      <c r="BH19" s="93">
        <f>(BG19)*(1+'Inputs-Preise'!$H$8)</f>
        <v>0</v>
      </c>
      <c r="BI19" s="93">
        <f>(BH19)*(1+'Inputs-Preise'!$H$8)</f>
        <v>0</v>
      </c>
      <c r="BJ19" s="93">
        <f>(BI19)*(1+'Inputs-Preise'!$H$8)</f>
        <v>0</v>
      </c>
      <c r="BK19" s="93">
        <f>(BJ19)*(1+'Inputs-Preise'!$H$8)</f>
        <v>0</v>
      </c>
      <c r="BL19" s="93">
        <f>(BK19)*(1+'Inputs-Preise'!$H$8)</f>
        <v>0</v>
      </c>
      <c r="BM19" s="93">
        <f>(BL19)*(1+'Inputs-Preise'!$H$8)</f>
        <v>0</v>
      </c>
      <c r="BN19" s="93">
        <f>(BM19)*(1+'Inputs-Preise'!$H$8)</f>
        <v>0</v>
      </c>
    </row>
    <row r="20" spans="2:66" s="11" customFormat="1" ht="15" customHeight="1" x14ac:dyDescent="0.25">
      <c r="B20" s="124"/>
      <c r="D20" s="51">
        <v>440</v>
      </c>
      <c r="E20" s="51" t="s">
        <v>170</v>
      </c>
      <c r="F20" s="258">
        <v>6.0000000000000001E-3</v>
      </c>
      <c r="G20" s="258">
        <v>7.0000000000000001E-3</v>
      </c>
      <c r="H20" s="247"/>
      <c r="I20" s="19"/>
      <c r="J20" s="199">
        <f>Q20/(1+'Inputs-Preise'!$H$7)^$Q$16</f>
        <v>0</v>
      </c>
      <c r="K20" s="199"/>
      <c r="L20" s="199"/>
      <c r="M20" s="199"/>
      <c r="N20" s="36"/>
      <c r="O20" s="312"/>
      <c r="P20" s="313"/>
      <c r="Q20" s="93">
        <f>(F20+G20)*H20*(1+'Inputs-Preise'!$H$8)</f>
        <v>0</v>
      </c>
      <c r="R20" s="93">
        <f>(Q20)*(1+'Inputs-Preise'!$H$8)</f>
        <v>0</v>
      </c>
      <c r="S20" s="93">
        <f>(R20)*(1+'Inputs-Preise'!$H$8)</f>
        <v>0</v>
      </c>
      <c r="T20" s="93">
        <f>(S20)*(1+'Inputs-Preise'!$H$8)</f>
        <v>0</v>
      </c>
      <c r="U20" s="93">
        <f>(T20)*(1+'Inputs-Preise'!$H$8)</f>
        <v>0</v>
      </c>
      <c r="V20" s="93">
        <f>(U20)*(1+'Inputs-Preise'!$H$8)</f>
        <v>0</v>
      </c>
      <c r="W20" s="93">
        <f>(V20)*(1+'Inputs-Preise'!$H$8)</f>
        <v>0</v>
      </c>
      <c r="X20" s="93">
        <f>(W20)*(1+'Inputs-Preise'!$H$8)</f>
        <v>0</v>
      </c>
      <c r="Y20" s="93">
        <f>(X20)*(1+'Inputs-Preise'!$H$8)</f>
        <v>0</v>
      </c>
      <c r="Z20" s="93">
        <f>(Y20)*(1+'Inputs-Preise'!$H$8)</f>
        <v>0</v>
      </c>
      <c r="AA20" s="93">
        <f>(Z20)*(1+'Inputs-Preise'!$H$8)</f>
        <v>0</v>
      </c>
      <c r="AB20" s="93">
        <f>(AA20)*(1+'Inputs-Preise'!$H$8)</f>
        <v>0</v>
      </c>
      <c r="AC20" s="93">
        <f>(AB20)*(1+'Inputs-Preise'!$H$8)</f>
        <v>0</v>
      </c>
      <c r="AD20" s="93">
        <f>(AC20)*(1+'Inputs-Preise'!$H$8)</f>
        <v>0</v>
      </c>
      <c r="AE20" s="93">
        <f>(AD20)*(1+'Inputs-Preise'!$H$8)</f>
        <v>0</v>
      </c>
      <c r="AF20" s="93">
        <f>(AE20)*(1+'Inputs-Preise'!$H$8)</f>
        <v>0</v>
      </c>
      <c r="AG20" s="93">
        <f>(AF20)*(1+'Inputs-Preise'!$H$8)</f>
        <v>0</v>
      </c>
      <c r="AH20" s="93">
        <f>(AG20)*(1+'Inputs-Preise'!$H$8)</f>
        <v>0</v>
      </c>
      <c r="AI20" s="93">
        <f>(AH20)*(1+'Inputs-Preise'!$H$8)</f>
        <v>0</v>
      </c>
      <c r="AJ20" s="93">
        <f>(AI20)*(1+'Inputs-Preise'!$H$8)</f>
        <v>0</v>
      </c>
      <c r="AK20" s="93">
        <f>(AJ20)*(1+'Inputs-Preise'!$H$8)</f>
        <v>0</v>
      </c>
      <c r="AL20" s="93">
        <f>(AK20)*(1+'Inputs-Preise'!$H$8)</f>
        <v>0</v>
      </c>
      <c r="AM20" s="93">
        <f>(AL20)*(1+'Inputs-Preise'!$H$8)</f>
        <v>0</v>
      </c>
      <c r="AN20" s="93">
        <f>(AM20)*(1+'Inputs-Preise'!$H$8)</f>
        <v>0</v>
      </c>
      <c r="AO20" s="93">
        <f>(AN20)*(1+'Inputs-Preise'!$H$8)</f>
        <v>0</v>
      </c>
      <c r="AP20" s="93">
        <f>(AO20)*(1+'Inputs-Preise'!$H$8)</f>
        <v>0</v>
      </c>
      <c r="AQ20" s="93">
        <f>(AP20)*(1+'Inputs-Preise'!$H$8)</f>
        <v>0</v>
      </c>
      <c r="AR20" s="93">
        <f>(AQ20)*(1+'Inputs-Preise'!$H$8)</f>
        <v>0</v>
      </c>
      <c r="AS20" s="93">
        <f>(AR20)*(1+'Inputs-Preise'!$H$8)</f>
        <v>0</v>
      </c>
      <c r="AT20" s="93">
        <f>(AS20)*(1+'Inputs-Preise'!$H$8)</f>
        <v>0</v>
      </c>
      <c r="AU20" s="93">
        <f>(AT20)*(1+'Inputs-Preise'!$H$8)</f>
        <v>0</v>
      </c>
      <c r="AV20" s="93">
        <f>(AU20)*(1+'Inputs-Preise'!$H$8)</f>
        <v>0</v>
      </c>
      <c r="AW20" s="93">
        <f>(AV20)*(1+'Inputs-Preise'!$H$8)</f>
        <v>0</v>
      </c>
      <c r="AX20" s="93">
        <f>(AW20)*(1+'Inputs-Preise'!$H$8)</f>
        <v>0</v>
      </c>
      <c r="AY20" s="93">
        <f>(AX20)*(1+'Inputs-Preise'!$H$8)</f>
        <v>0</v>
      </c>
      <c r="AZ20" s="93">
        <f>(AY20)*(1+'Inputs-Preise'!$H$8)</f>
        <v>0</v>
      </c>
      <c r="BA20" s="93">
        <f>(AZ20)*(1+'Inputs-Preise'!$H$8)</f>
        <v>0</v>
      </c>
      <c r="BB20" s="93">
        <f>(BA20)*(1+'Inputs-Preise'!$H$8)</f>
        <v>0</v>
      </c>
      <c r="BC20" s="93">
        <f>(BB20)*(1+'Inputs-Preise'!$H$8)</f>
        <v>0</v>
      </c>
      <c r="BD20" s="93">
        <f>(BC20)*(1+'Inputs-Preise'!$H$8)</f>
        <v>0</v>
      </c>
      <c r="BE20" s="93">
        <f>(BD20)*(1+'Inputs-Preise'!$H$8)</f>
        <v>0</v>
      </c>
      <c r="BF20" s="93">
        <f>(BE20)*(1+'Inputs-Preise'!$H$8)</f>
        <v>0</v>
      </c>
      <c r="BG20" s="93">
        <f>(BF20)*(1+'Inputs-Preise'!$H$8)</f>
        <v>0</v>
      </c>
      <c r="BH20" s="93">
        <f>(BG20)*(1+'Inputs-Preise'!$H$8)</f>
        <v>0</v>
      </c>
      <c r="BI20" s="93">
        <f>(BH20)*(1+'Inputs-Preise'!$H$8)</f>
        <v>0</v>
      </c>
      <c r="BJ20" s="93">
        <f>(BI20)*(1+'Inputs-Preise'!$H$8)</f>
        <v>0</v>
      </c>
      <c r="BK20" s="93">
        <f>(BJ20)*(1+'Inputs-Preise'!$H$8)</f>
        <v>0</v>
      </c>
      <c r="BL20" s="93">
        <f>(BK20)*(1+'Inputs-Preise'!$H$8)</f>
        <v>0</v>
      </c>
      <c r="BM20" s="93">
        <f>(BL20)*(1+'Inputs-Preise'!$H$8)</f>
        <v>0</v>
      </c>
      <c r="BN20" s="93">
        <f>(BM20)*(1+'Inputs-Preise'!$H$8)</f>
        <v>0</v>
      </c>
    </row>
    <row r="21" spans="2:66" s="11" customFormat="1" ht="15" customHeight="1" x14ac:dyDescent="0.25">
      <c r="B21" s="124"/>
      <c r="D21" s="51">
        <v>450</v>
      </c>
      <c r="E21" s="51" t="s">
        <v>171</v>
      </c>
      <c r="F21" s="258">
        <v>1.04E-2</v>
      </c>
      <c r="G21" s="258">
        <v>1.04E-2</v>
      </c>
      <c r="H21" s="247"/>
      <c r="I21" s="19"/>
      <c r="J21" s="199">
        <f>Q21/(1+'Inputs-Preise'!$H$7)^$Q$16</f>
        <v>0</v>
      </c>
      <c r="K21" s="199"/>
      <c r="L21" s="199"/>
      <c r="M21" s="199"/>
      <c r="N21" s="36"/>
      <c r="O21" s="312"/>
      <c r="P21" s="313"/>
      <c r="Q21" s="93">
        <f>(F21+G21)*H21*(1+'Inputs-Preise'!$H$8)</f>
        <v>0</v>
      </c>
      <c r="R21" s="93">
        <f>(Q21)*(1+'Inputs-Preise'!$H$8)</f>
        <v>0</v>
      </c>
      <c r="S21" s="93">
        <f>(R21)*(1+'Inputs-Preise'!$H$8)</f>
        <v>0</v>
      </c>
      <c r="T21" s="93">
        <f>(S21)*(1+'Inputs-Preise'!$H$8)</f>
        <v>0</v>
      </c>
      <c r="U21" s="93">
        <f>(T21)*(1+'Inputs-Preise'!$H$8)</f>
        <v>0</v>
      </c>
      <c r="V21" s="93">
        <f>(U21)*(1+'Inputs-Preise'!$H$8)</f>
        <v>0</v>
      </c>
      <c r="W21" s="93">
        <f>(V21)*(1+'Inputs-Preise'!$H$8)</f>
        <v>0</v>
      </c>
      <c r="X21" s="93">
        <f>(W21)*(1+'Inputs-Preise'!$H$8)</f>
        <v>0</v>
      </c>
      <c r="Y21" s="93">
        <f>(X21)*(1+'Inputs-Preise'!$H$8)</f>
        <v>0</v>
      </c>
      <c r="Z21" s="93">
        <f>(Y21)*(1+'Inputs-Preise'!$H$8)</f>
        <v>0</v>
      </c>
      <c r="AA21" s="93">
        <f>(Z21)*(1+'Inputs-Preise'!$H$8)</f>
        <v>0</v>
      </c>
      <c r="AB21" s="93">
        <f>(AA21)*(1+'Inputs-Preise'!$H$8)</f>
        <v>0</v>
      </c>
      <c r="AC21" s="93">
        <f>(AB21)*(1+'Inputs-Preise'!$H$8)</f>
        <v>0</v>
      </c>
      <c r="AD21" s="93">
        <f>(AC21)*(1+'Inputs-Preise'!$H$8)</f>
        <v>0</v>
      </c>
      <c r="AE21" s="93">
        <f>(AD21)*(1+'Inputs-Preise'!$H$8)</f>
        <v>0</v>
      </c>
      <c r="AF21" s="93">
        <f>(AE21)*(1+'Inputs-Preise'!$H$8)</f>
        <v>0</v>
      </c>
      <c r="AG21" s="93">
        <f>(AF21)*(1+'Inputs-Preise'!$H$8)</f>
        <v>0</v>
      </c>
      <c r="AH21" s="93">
        <f>(AG21)*(1+'Inputs-Preise'!$H$8)</f>
        <v>0</v>
      </c>
      <c r="AI21" s="93">
        <f>(AH21)*(1+'Inputs-Preise'!$H$8)</f>
        <v>0</v>
      </c>
      <c r="AJ21" s="93">
        <f>(AI21)*(1+'Inputs-Preise'!$H$8)</f>
        <v>0</v>
      </c>
      <c r="AK21" s="93">
        <f>(AJ21)*(1+'Inputs-Preise'!$H$8)</f>
        <v>0</v>
      </c>
      <c r="AL21" s="93">
        <f>(AK21)*(1+'Inputs-Preise'!$H$8)</f>
        <v>0</v>
      </c>
      <c r="AM21" s="93">
        <f>(AL21)*(1+'Inputs-Preise'!$H$8)</f>
        <v>0</v>
      </c>
      <c r="AN21" s="93">
        <f>(AM21)*(1+'Inputs-Preise'!$H$8)</f>
        <v>0</v>
      </c>
      <c r="AO21" s="93">
        <f>(AN21)*(1+'Inputs-Preise'!$H$8)</f>
        <v>0</v>
      </c>
      <c r="AP21" s="93">
        <f>(AO21)*(1+'Inputs-Preise'!$H$8)</f>
        <v>0</v>
      </c>
      <c r="AQ21" s="93">
        <f>(AP21)*(1+'Inputs-Preise'!$H$8)</f>
        <v>0</v>
      </c>
      <c r="AR21" s="93">
        <f>(AQ21)*(1+'Inputs-Preise'!$H$8)</f>
        <v>0</v>
      </c>
      <c r="AS21" s="93">
        <f>(AR21)*(1+'Inputs-Preise'!$H$8)</f>
        <v>0</v>
      </c>
      <c r="AT21" s="93">
        <f>(AS21)*(1+'Inputs-Preise'!$H$8)</f>
        <v>0</v>
      </c>
      <c r="AU21" s="93">
        <f>(AT21)*(1+'Inputs-Preise'!$H$8)</f>
        <v>0</v>
      </c>
      <c r="AV21" s="93">
        <f>(AU21)*(1+'Inputs-Preise'!$H$8)</f>
        <v>0</v>
      </c>
      <c r="AW21" s="93">
        <f>(AV21)*(1+'Inputs-Preise'!$H$8)</f>
        <v>0</v>
      </c>
      <c r="AX21" s="93">
        <f>(AW21)*(1+'Inputs-Preise'!$H$8)</f>
        <v>0</v>
      </c>
      <c r="AY21" s="93">
        <f>(AX21)*(1+'Inputs-Preise'!$H$8)</f>
        <v>0</v>
      </c>
      <c r="AZ21" s="93">
        <f>(AY21)*(1+'Inputs-Preise'!$H$8)</f>
        <v>0</v>
      </c>
      <c r="BA21" s="93">
        <f>(AZ21)*(1+'Inputs-Preise'!$H$8)</f>
        <v>0</v>
      </c>
      <c r="BB21" s="93">
        <f>(BA21)*(1+'Inputs-Preise'!$H$8)</f>
        <v>0</v>
      </c>
      <c r="BC21" s="93">
        <f>(BB21)*(1+'Inputs-Preise'!$H$8)</f>
        <v>0</v>
      </c>
      <c r="BD21" s="93">
        <f>(BC21)*(1+'Inputs-Preise'!$H$8)</f>
        <v>0</v>
      </c>
      <c r="BE21" s="93">
        <f>(BD21)*(1+'Inputs-Preise'!$H$8)</f>
        <v>0</v>
      </c>
      <c r="BF21" s="93">
        <f>(BE21)*(1+'Inputs-Preise'!$H$8)</f>
        <v>0</v>
      </c>
      <c r="BG21" s="93">
        <f>(BF21)*(1+'Inputs-Preise'!$H$8)</f>
        <v>0</v>
      </c>
      <c r="BH21" s="93">
        <f>(BG21)*(1+'Inputs-Preise'!$H$8)</f>
        <v>0</v>
      </c>
      <c r="BI21" s="93">
        <f>(BH21)*(1+'Inputs-Preise'!$H$8)</f>
        <v>0</v>
      </c>
      <c r="BJ21" s="93">
        <f>(BI21)*(1+'Inputs-Preise'!$H$8)</f>
        <v>0</v>
      </c>
      <c r="BK21" s="93">
        <f>(BJ21)*(1+'Inputs-Preise'!$H$8)</f>
        <v>0</v>
      </c>
      <c r="BL21" s="93">
        <f>(BK21)*(1+'Inputs-Preise'!$H$8)</f>
        <v>0</v>
      </c>
      <c r="BM21" s="93">
        <f>(BL21)*(1+'Inputs-Preise'!$H$8)</f>
        <v>0</v>
      </c>
      <c r="BN21" s="93">
        <f>(BM21)*(1+'Inputs-Preise'!$H$8)</f>
        <v>0</v>
      </c>
    </row>
    <row r="22" spans="2:66" s="11" customFormat="1" ht="15" customHeight="1" x14ac:dyDescent="0.25">
      <c r="B22" s="124"/>
      <c r="D22" s="51">
        <v>460</v>
      </c>
      <c r="E22" s="51" t="s">
        <v>172</v>
      </c>
      <c r="F22" s="258">
        <v>1.7600000000000001E-2</v>
      </c>
      <c r="G22" s="258">
        <v>1.78E-2</v>
      </c>
      <c r="H22" s="247"/>
      <c r="I22" s="19"/>
      <c r="J22" s="199">
        <f>Q22/(1+'Inputs-Preise'!$H$7)^$Q$16</f>
        <v>0</v>
      </c>
      <c r="K22" s="199"/>
      <c r="L22" s="199"/>
      <c r="M22" s="199"/>
      <c r="N22" s="36"/>
      <c r="O22" s="312"/>
      <c r="P22" s="313"/>
      <c r="Q22" s="93">
        <f>(F22+G22)*H22*(1+'Inputs-Preise'!$H$8)</f>
        <v>0</v>
      </c>
      <c r="R22" s="93">
        <f>(Q22)*(1+'Inputs-Preise'!$H$8)</f>
        <v>0</v>
      </c>
      <c r="S22" s="93">
        <f>(R22)*(1+'Inputs-Preise'!$H$8)</f>
        <v>0</v>
      </c>
      <c r="T22" s="93">
        <f>(S22)*(1+'Inputs-Preise'!$H$8)</f>
        <v>0</v>
      </c>
      <c r="U22" s="93">
        <f>(T22)*(1+'Inputs-Preise'!$H$8)</f>
        <v>0</v>
      </c>
      <c r="V22" s="93">
        <f>(U22)*(1+'Inputs-Preise'!$H$8)</f>
        <v>0</v>
      </c>
      <c r="W22" s="93">
        <f>(V22)*(1+'Inputs-Preise'!$H$8)</f>
        <v>0</v>
      </c>
      <c r="X22" s="93">
        <f>(W22)*(1+'Inputs-Preise'!$H$8)</f>
        <v>0</v>
      </c>
      <c r="Y22" s="93">
        <f>(X22)*(1+'Inputs-Preise'!$H$8)</f>
        <v>0</v>
      </c>
      <c r="Z22" s="93">
        <f>(Y22)*(1+'Inputs-Preise'!$H$8)</f>
        <v>0</v>
      </c>
      <c r="AA22" s="93">
        <f>(Z22)*(1+'Inputs-Preise'!$H$8)</f>
        <v>0</v>
      </c>
      <c r="AB22" s="93">
        <f>(AA22)*(1+'Inputs-Preise'!$H$8)</f>
        <v>0</v>
      </c>
      <c r="AC22" s="93">
        <f>(AB22)*(1+'Inputs-Preise'!$H$8)</f>
        <v>0</v>
      </c>
      <c r="AD22" s="93">
        <f>(AC22)*(1+'Inputs-Preise'!$H$8)</f>
        <v>0</v>
      </c>
      <c r="AE22" s="93">
        <f>(AD22)*(1+'Inputs-Preise'!$H$8)</f>
        <v>0</v>
      </c>
      <c r="AF22" s="93">
        <f>(AE22)*(1+'Inputs-Preise'!$H$8)</f>
        <v>0</v>
      </c>
      <c r="AG22" s="93">
        <f>(AF22)*(1+'Inputs-Preise'!$H$8)</f>
        <v>0</v>
      </c>
      <c r="AH22" s="93">
        <f>(AG22)*(1+'Inputs-Preise'!$H$8)</f>
        <v>0</v>
      </c>
      <c r="AI22" s="93">
        <f>(AH22)*(1+'Inputs-Preise'!$H$8)</f>
        <v>0</v>
      </c>
      <c r="AJ22" s="93">
        <f>(AI22)*(1+'Inputs-Preise'!$H$8)</f>
        <v>0</v>
      </c>
      <c r="AK22" s="93">
        <f>(AJ22)*(1+'Inputs-Preise'!$H$8)</f>
        <v>0</v>
      </c>
      <c r="AL22" s="93">
        <f>(AK22)*(1+'Inputs-Preise'!$H$8)</f>
        <v>0</v>
      </c>
      <c r="AM22" s="93">
        <f>(AL22)*(1+'Inputs-Preise'!$H$8)</f>
        <v>0</v>
      </c>
      <c r="AN22" s="93">
        <f>(AM22)*(1+'Inputs-Preise'!$H$8)</f>
        <v>0</v>
      </c>
      <c r="AO22" s="93">
        <f>(AN22)*(1+'Inputs-Preise'!$H$8)</f>
        <v>0</v>
      </c>
      <c r="AP22" s="93">
        <f>(AO22)*(1+'Inputs-Preise'!$H$8)</f>
        <v>0</v>
      </c>
      <c r="AQ22" s="93">
        <f>(AP22)*(1+'Inputs-Preise'!$H$8)</f>
        <v>0</v>
      </c>
      <c r="AR22" s="93">
        <f>(AQ22)*(1+'Inputs-Preise'!$H$8)</f>
        <v>0</v>
      </c>
      <c r="AS22" s="93">
        <f>(AR22)*(1+'Inputs-Preise'!$H$8)</f>
        <v>0</v>
      </c>
      <c r="AT22" s="93">
        <f>(AS22)*(1+'Inputs-Preise'!$H$8)</f>
        <v>0</v>
      </c>
      <c r="AU22" s="93">
        <f>(AT22)*(1+'Inputs-Preise'!$H$8)</f>
        <v>0</v>
      </c>
      <c r="AV22" s="93">
        <f>(AU22)*(1+'Inputs-Preise'!$H$8)</f>
        <v>0</v>
      </c>
      <c r="AW22" s="93">
        <f>(AV22)*(1+'Inputs-Preise'!$H$8)</f>
        <v>0</v>
      </c>
      <c r="AX22" s="93">
        <f>(AW22)*(1+'Inputs-Preise'!$H$8)</f>
        <v>0</v>
      </c>
      <c r="AY22" s="93">
        <f>(AX22)*(1+'Inputs-Preise'!$H$8)</f>
        <v>0</v>
      </c>
      <c r="AZ22" s="93">
        <f>(AY22)*(1+'Inputs-Preise'!$H$8)</f>
        <v>0</v>
      </c>
      <c r="BA22" s="93">
        <f>(AZ22)*(1+'Inputs-Preise'!$H$8)</f>
        <v>0</v>
      </c>
      <c r="BB22" s="93">
        <f>(BA22)*(1+'Inputs-Preise'!$H$8)</f>
        <v>0</v>
      </c>
      <c r="BC22" s="93">
        <f>(BB22)*(1+'Inputs-Preise'!$H$8)</f>
        <v>0</v>
      </c>
      <c r="BD22" s="93">
        <f>(BC22)*(1+'Inputs-Preise'!$H$8)</f>
        <v>0</v>
      </c>
      <c r="BE22" s="93">
        <f>(BD22)*(1+'Inputs-Preise'!$H$8)</f>
        <v>0</v>
      </c>
      <c r="BF22" s="93">
        <f>(BE22)*(1+'Inputs-Preise'!$H$8)</f>
        <v>0</v>
      </c>
      <c r="BG22" s="93">
        <f>(BF22)*(1+'Inputs-Preise'!$H$8)</f>
        <v>0</v>
      </c>
      <c r="BH22" s="93">
        <f>(BG22)*(1+'Inputs-Preise'!$H$8)</f>
        <v>0</v>
      </c>
      <c r="BI22" s="93">
        <f>(BH22)*(1+'Inputs-Preise'!$H$8)</f>
        <v>0</v>
      </c>
      <c r="BJ22" s="93">
        <f>(BI22)*(1+'Inputs-Preise'!$H$8)</f>
        <v>0</v>
      </c>
      <c r="BK22" s="93">
        <f>(BJ22)*(1+'Inputs-Preise'!$H$8)</f>
        <v>0</v>
      </c>
      <c r="BL22" s="93">
        <f>(BK22)*(1+'Inputs-Preise'!$H$8)</f>
        <v>0</v>
      </c>
      <c r="BM22" s="93">
        <f>(BL22)*(1+'Inputs-Preise'!$H$8)</f>
        <v>0</v>
      </c>
      <c r="BN22" s="93">
        <f>(BM22)*(1+'Inputs-Preise'!$H$8)</f>
        <v>0</v>
      </c>
    </row>
    <row r="23" spans="2:66" s="11" customFormat="1" ht="15" customHeight="1" x14ac:dyDescent="0.25">
      <c r="B23" s="124"/>
      <c r="D23" s="51">
        <v>480</v>
      </c>
      <c r="E23" s="51" t="s">
        <v>173</v>
      </c>
      <c r="F23" s="258">
        <v>1.1599999999999999E-2</v>
      </c>
      <c r="G23" s="258">
        <v>7.6E-3</v>
      </c>
      <c r="H23" s="247"/>
      <c r="I23" s="19"/>
      <c r="J23" s="199">
        <f>Q23/(1+'Inputs-Preise'!$H$7)^$Q$16</f>
        <v>0</v>
      </c>
      <c r="K23" s="199"/>
      <c r="L23" s="199"/>
      <c r="M23" s="199"/>
      <c r="N23" s="36"/>
      <c r="O23" s="312"/>
      <c r="P23" s="313"/>
      <c r="Q23" s="93">
        <f>(F23+G23)*H23*(1+'Inputs-Preise'!$H$8)</f>
        <v>0</v>
      </c>
      <c r="R23" s="93">
        <f>(Q23)*(1+'Inputs-Preise'!$H$8)</f>
        <v>0</v>
      </c>
      <c r="S23" s="93">
        <f>(R23)*(1+'Inputs-Preise'!$H$8)</f>
        <v>0</v>
      </c>
      <c r="T23" s="93">
        <f>(S23)*(1+'Inputs-Preise'!$H$8)</f>
        <v>0</v>
      </c>
      <c r="U23" s="93">
        <f>(T23)*(1+'Inputs-Preise'!$H$8)</f>
        <v>0</v>
      </c>
      <c r="V23" s="93">
        <f>(U23)*(1+'Inputs-Preise'!$H$8)</f>
        <v>0</v>
      </c>
      <c r="W23" s="93">
        <f>(V23)*(1+'Inputs-Preise'!$H$8)</f>
        <v>0</v>
      </c>
      <c r="X23" s="93">
        <f>(W23)*(1+'Inputs-Preise'!$H$8)</f>
        <v>0</v>
      </c>
      <c r="Y23" s="93">
        <f>(X23)*(1+'Inputs-Preise'!$H$8)</f>
        <v>0</v>
      </c>
      <c r="Z23" s="93">
        <f>(Y23)*(1+'Inputs-Preise'!$H$8)</f>
        <v>0</v>
      </c>
      <c r="AA23" s="93">
        <f>(Z23)*(1+'Inputs-Preise'!$H$8)</f>
        <v>0</v>
      </c>
      <c r="AB23" s="93">
        <f>(AA23)*(1+'Inputs-Preise'!$H$8)</f>
        <v>0</v>
      </c>
      <c r="AC23" s="93">
        <f>(AB23)*(1+'Inputs-Preise'!$H$8)</f>
        <v>0</v>
      </c>
      <c r="AD23" s="93">
        <f>(AC23)*(1+'Inputs-Preise'!$H$8)</f>
        <v>0</v>
      </c>
      <c r="AE23" s="93">
        <f>(AD23)*(1+'Inputs-Preise'!$H$8)</f>
        <v>0</v>
      </c>
      <c r="AF23" s="93">
        <f>(AE23)*(1+'Inputs-Preise'!$H$8)</f>
        <v>0</v>
      </c>
      <c r="AG23" s="93">
        <f>(AF23)*(1+'Inputs-Preise'!$H$8)</f>
        <v>0</v>
      </c>
      <c r="AH23" s="93">
        <f>(AG23)*(1+'Inputs-Preise'!$H$8)</f>
        <v>0</v>
      </c>
      <c r="AI23" s="93">
        <f>(AH23)*(1+'Inputs-Preise'!$H$8)</f>
        <v>0</v>
      </c>
      <c r="AJ23" s="93">
        <f>(AI23)*(1+'Inputs-Preise'!$H$8)</f>
        <v>0</v>
      </c>
      <c r="AK23" s="93">
        <f>(AJ23)*(1+'Inputs-Preise'!$H$8)</f>
        <v>0</v>
      </c>
      <c r="AL23" s="93">
        <f>(AK23)*(1+'Inputs-Preise'!$H$8)</f>
        <v>0</v>
      </c>
      <c r="AM23" s="93">
        <f>(AL23)*(1+'Inputs-Preise'!$H$8)</f>
        <v>0</v>
      </c>
      <c r="AN23" s="93">
        <f>(AM23)*(1+'Inputs-Preise'!$H$8)</f>
        <v>0</v>
      </c>
      <c r="AO23" s="93">
        <f>(AN23)*(1+'Inputs-Preise'!$H$8)</f>
        <v>0</v>
      </c>
      <c r="AP23" s="93">
        <f>(AO23)*(1+'Inputs-Preise'!$H$8)</f>
        <v>0</v>
      </c>
      <c r="AQ23" s="93">
        <f>(AP23)*(1+'Inputs-Preise'!$H$8)</f>
        <v>0</v>
      </c>
      <c r="AR23" s="93">
        <f>(AQ23)*(1+'Inputs-Preise'!$H$8)</f>
        <v>0</v>
      </c>
      <c r="AS23" s="93">
        <f>(AR23)*(1+'Inputs-Preise'!$H$8)</f>
        <v>0</v>
      </c>
      <c r="AT23" s="93">
        <f>(AS23)*(1+'Inputs-Preise'!$H$8)</f>
        <v>0</v>
      </c>
      <c r="AU23" s="93">
        <f>(AT23)*(1+'Inputs-Preise'!$H$8)</f>
        <v>0</v>
      </c>
      <c r="AV23" s="93">
        <f>(AU23)*(1+'Inputs-Preise'!$H$8)</f>
        <v>0</v>
      </c>
      <c r="AW23" s="93">
        <f>(AV23)*(1+'Inputs-Preise'!$H$8)</f>
        <v>0</v>
      </c>
      <c r="AX23" s="93">
        <f>(AW23)*(1+'Inputs-Preise'!$H$8)</f>
        <v>0</v>
      </c>
      <c r="AY23" s="93">
        <f>(AX23)*(1+'Inputs-Preise'!$H$8)</f>
        <v>0</v>
      </c>
      <c r="AZ23" s="93">
        <f>(AY23)*(1+'Inputs-Preise'!$H$8)</f>
        <v>0</v>
      </c>
      <c r="BA23" s="93">
        <f>(AZ23)*(1+'Inputs-Preise'!$H$8)</f>
        <v>0</v>
      </c>
      <c r="BB23" s="93">
        <f>(BA23)*(1+'Inputs-Preise'!$H$8)</f>
        <v>0</v>
      </c>
      <c r="BC23" s="93">
        <f>(BB23)*(1+'Inputs-Preise'!$H$8)</f>
        <v>0</v>
      </c>
      <c r="BD23" s="93">
        <f>(BC23)*(1+'Inputs-Preise'!$H$8)</f>
        <v>0</v>
      </c>
      <c r="BE23" s="93">
        <f>(BD23)*(1+'Inputs-Preise'!$H$8)</f>
        <v>0</v>
      </c>
      <c r="BF23" s="93">
        <f>(BE23)*(1+'Inputs-Preise'!$H$8)</f>
        <v>0</v>
      </c>
      <c r="BG23" s="93">
        <f>(BF23)*(1+'Inputs-Preise'!$H$8)</f>
        <v>0</v>
      </c>
      <c r="BH23" s="93">
        <f>(BG23)*(1+'Inputs-Preise'!$H$8)</f>
        <v>0</v>
      </c>
      <c r="BI23" s="93">
        <f>(BH23)*(1+'Inputs-Preise'!$H$8)</f>
        <v>0</v>
      </c>
      <c r="BJ23" s="93">
        <f>(BI23)*(1+'Inputs-Preise'!$H$8)</f>
        <v>0</v>
      </c>
      <c r="BK23" s="93">
        <f>(BJ23)*(1+'Inputs-Preise'!$H$8)</f>
        <v>0</v>
      </c>
      <c r="BL23" s="93">
        <f>(BK23)*(1+'Inputs-Preise'!$H$8)</f>
        <v>0</v>
      </c>
      <c r="BM23" s="93">
        <f>(BL23)*(1+'Inputs-Preise'!$H$8)</f>
        <v>0</v>
      </c>
      <c r="BN23" s="93">
        <f>(BM23)*(1+'Inputs-Preise'!$H$8)</f>
        <v>0</v>
      </c>
    </row>
    <row r="24" spans="2:66" s="11" customFormat="1" ht="15" customHeight="1" x14ac:dyDescent="0.25">
      <c r="B24" s="124"/>
      <c r="D24" s="51"/>
      <c r="E24" s="51"/>
      <c r="F24" s="300"/>
      <c r="G24" s="300"/>
      <c r="H24" s="206">
        <f>SUM(H17:H23)</f>
        <v>0</v>
      </c>
      <c r="I24" s="19"/>
      <c r="J24" s="93" t="s">
        <v>141</v>
      </c>
      <c r="K24" s="199"/>
      <c r="L24" s="199"/>
      <c r="M24" s="199"/>
      <c r="N24" s="36"/>
      <c r="O24" s="36"/>
      <c r="P24" s="224" t="s">
        <v>20</v>
      </c>
      <c r="Q24" s="93">
        <f>SUM(Q17:Q23)/(1+'Inputs-Preise'!$H$7)^Q16</f>
        <v>0</v>
      </c>
      <c r="R24" s="93">
        <f>SUM(R17:R23)/(1+'Inputs-Preise'!$H$7)^R16</f>
        <v>0</v>
      </c>
      <c r="S24" s="93">
        <f>SUM(S17:S23)/(1+'Inputs-Preise'!$H$7)^S16</f>
        <v>0</v>
      </c>
      <c r="T24" s="93">
        <f>SUM(T17:T23)/(1+'Inputs-Preise'!$H$7)^T16</f>
        <v>0</v>
      </c>
      <c r="U24" s="93">
        <f>SUM(U17:U23)/(1+'Inputs-Preise'!$H$7)^U16</f>
        <v>0</v>
      </c>
      <c r="V24" s="93">
        <f>SUM(V17:V23)/(1+'Inputs-Preise'!$H$7)^V16</f>
        <v>0</v>
      </c>
      <c r="W24" s="93">
        <f>SUM(W17:W23)/(1+'Inputs-Preise'!$H$7)^W16</f>
        <v>0</v>
      </c>
      <c r="X24" s="93">
        <f>SUM(X17:X23)/(1+'Inputs-Preise'!$H$7)^X16</f>
        <v>0</v>
      </c>
      <c r="Y24" s="93">
        <f>SUM(Y17:Y23)/(1+'Inputs-Preise'!$H$7)^Y16</f>
        <v>0</v>
      </c>
      <c r="Z24" s="93">
        <f>SUM(Z17:Z23)/(1+'Inputs-Preise'!$H$7)^Z16</f>
        <v>0</v>
      </c>
      <c r="AA24" s="93">
        <f>SUM(AA17:AA23)/(1+'Inputs-Preise'!$H$7)^AA16</f>
        <v>0</v>
      </c>
      <c r="AB24" s="93">
        <f>SUM(AB17:AB23)/(1+'Inputs-Preise'!$H$7)^AB16</f>
        <v>0</v>
      </c>
      <c r="AC24" s="93">
        <f>SUM(AC17:AC23)/(1+'Inputs-Preise'!$H$7)^AC16</f>
        <v>0</v>
      </c>
      <c r="AD24" s="93">
        <f>SUM(AD17:AD23)/(1+'Inputs-Preise'!$H$7)^AD16</f>
        <v>0</v>
      </c>
      <c r="AE24" s="93">
        <f>SUM(AE17:AE23)/(1+'Inputs-Preise'!$H$7)^AE16</f>
        <v>0</v>
      </c>
      <c r="AF24" s="93">
        <f>SUM(AF17:AF23)/(1+'Inputs-Preise'!$H$7)^AF16</f>
        <v>0</v>
      </c>
      <c r="AG24" s="93">
        <f>SUM(AG17:AG23)/(1+'Inputs-Preise'!$H$7)^AG16</f>
        <v>0</v>
      </c>
      <c r="AH24" s="93">
        <f>SUM(AH17:AH23)/(1+'Inputs-Preise'!$H$7)^AH16</f>
        <v>0</v>
      </c>
      <c r="AI24" s="93">
        <f>SUM(AI17:AI23)/(1+'Inputs-Preise'!$H$7)^AI16</f>
        <v>0</v>
      </c>
      <c r="AJ24" s="93">
        <f>SUM(AJ17:AJ23)/(1+'Inputs-Preise'!$H$7)^AJ16</f>
        <v>0</v>
      </c>
      <c r="AK24" s="93">
        <f>SUM(AK17:AK23)/(1+'Inputs-Preise'!$H$7)^AK16</f>
        <v>0</v>
      </c>
      <c r="AL24" s="93">
        <f>SUM(AL17:AL23)/(1+'Inputs-Preise'!$H$7)^AL16</f>
        <v>0</v>
      </c>
      <c r="AM24" s="93">
        <f>SUM(AM17:AM23)/(1+'Inputs-Preise'!$H$7)^AM16</f>
        <v>0</v>
      </c>
      <c r="AN24" s="93">
        <f>SUM(AN17:AN23)/(1+'Inputs-Preise'!$H$7)^AN16</f>
        <v>0</v>
      </c>
      <c r="AO24" s="93">
        <f>SUM(AO17:AO23)/(1+'Inputs-Preise'!$H$7)^AO16</f>
        <v>0</v>
      </c>
      <c r="AP24" s="93">
        <f>SUM(AP17:AP23)/(1+'Inputs-Preise'!$H$7)^AP16</f>
        <v>0</v>
      </c>
      <c r="AQ24" s="93">
        <f>SUM(AQ17:AQ23)/(1+'Inputs-Preise'!$H$7)^AQ16</f>
        <v>0</v>
      </c>
      <c r="AR24" s="93">
        <f>SUM(AR17:AR23)/(1+'Inputs-Preise'!$H$7)^AR16</f>
        <v>0</v>
      </c>
      <c r="AS24" s="93">
        <f>SUM(AS17:AS23)/(1+'Inputs-Preise'!$H$7)^AS16</f>
        <v>0</v>
      </c>
      <c r="AT24" s="93">
        <f>SUM(AT17:AT23)/(1+'Inputs-Preise'!$H$7)^AT16</f>
        <v>0</v>
      </c>
      <c r="AU24" s="93">
        <f>SUM(AU17:AU23)/(1+'Inputs-Preise'!$H$7)^AU16</f>
        <v>0</v>
      </c>
      <c r="AV24" s="93">
        <f>SUM(AV17:AV23)/(1+'Inputs-Preise'!$H$7)^AV16</f>
        <v>0</v>
      </c>
      <c r="AW24" s="93">
        <f>SUM(AW17:AW23)/(1+'Inputs-Preise'!$H$7)^AW16</f>
        <v>0</v>
      </c>
      <c r="AX24" s="93">
        <f>SUM(AX17:AX23)/(1+'Inputs-Preise'!$H$7)^AX16</f>
        <v>0</v>
      </c>
      <c r="AY24" s="93">
        <f>SUM(AY17:AY23)/(1+'Inputs-Preise'!$H$7)^AY16</f>
        <v>0</v>
      </c>
      <c r="AZ24" s="93">
        <f>SUM(AZ17:AZ23)/(1+'Inputs-Preise'!$H$7)^AZ16</f>
        <v>0</v>
      </c>
      <c r="BA24" s="93">
        <f>SUM(BA17:BA23)/(1+'Inputs-Preise'!$H$7)^BA16</f>
        <v>0</v>
      </c>
      <c r="BB24" s="93">
        <f>SUM(BB17:BB23)/(1+'Inputs-Preise'!$H$7)^BB16</f>
        <v>0</v>
      </c>
      <c r="BC24" s="93">
        <f>SUM(BC17:BC23)/(1+'Inputs-Preise'!$H$7)^BC16</f>
        <v>0</v>
      </c>
      <c r="BD24" s="93">
        <f>SUM(BD17:BD23)/(1+'Inputs-Preise'!$H$7)^BD16</f>
        <v>0</v>
      </c>
      <c r="BE24" s="93">
        <f>SUM(BE17:BE23)/(1+'Inputs-Preise'!$H$7)^BE16</f>
        <v>0</v>
      </c>
      <c r="BF24" s="93">
        <f>SUM(BF17:BF23)/(1+'Inputs-Preise'!$H$7)^BF16</f>
        <v>0</v>
      </c>
      <c r="BG24" s="93">
        <f>SUM(BG17:BG23)/(1+'Inputs-Preise'!$H$7)^BG16</f>
        <v>0</v>
      </c>
      <c r="BH24" s="93">
        <f>SUM(BH17:BH23)/(1+'Inputs-Preise'!$H$7)^BH16</f>
        <v>0</v>
      </c>
      <c r="BI24" s="93">
        <f>SUM(BI17:BI23)/(1+'Inputs-Preise'!$H$7)^BI16</f>
        <v>0</v>
      </c>
      <c r="BJ24" s="93">
        <f>SUM(BJ17:BJ23)/(1+'Inputs-Preise'!$H$7)^BJ16</f>
        <v>0</v>
      </c>
      <c r="BK24" s="93">
        <f>SUM(BK17:BK23)/(1+'Inputs-Preise'!$H$7)^BK16</f>
        <v>0</v>
      </c>
      <c r="BL24" s="93">
        <f>SUM(BL17:BL23)/(1+'Inputs-Preise'!$H$7)^BL16</f>
        <v>0</v>
      </c>
      <c r="BM24" s="93">
        <f>SUM(BM17:BM23)/(1+'Inputs-Preise'!$H$7)^BM16</f>
        <v>0</v>
      </c>
      <c r="BN24" s="93">
        <f>SUM(BN17:BN23)/(1+'Inputs-Preise'!$H$7)^BN16</f>
        <v>0</v>
      </c>
    </row>
    <row r="25" spans="2:66" s="11" customFormat="1" ht="15" customHeight="1" x14ac:dyDescent="0.25">
      <c r="B25" s="124"/>
      <c r="D25" s="51"/>
      <c r="E25" s="51"/>
      <c r="F25" s="51"/>
      <c r="G25" s="51"/>
      <c r="H25" s="207"/>
      <c r="I25" s="19"/>
      <c r="J25" s="37"/>
      <c r="K25" s="199"/>
      <c r="L25" s="199"/>
      <c r="M25" s="199"/>
      <c r="N25" s="36"/>
      <c r="O25" s="36"/>
      <c r="P25" s="224"/>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row>
    <row r="26" spans="2:66" s="11" customFormat="1" ht="15" customHeight="1" x14ac:dyDescent="0.25">
      <c r="B26" s="124"/>
      <c r="H26" s="174"/>
      <c r="I26" s="19"/>
      <c r="J26" s="93"/>
      <c r="K26" s="199"/>
      <c r="L26" s="199"/>
      <c r="M26" s="199"/>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row>
    <row r="27" spans="2:66" s="11" customFormat="1" ht="24.95" customHeight="1" x14ac:dyDescent="0.25">
      <c r="B27" s="146"/>
      <c r="C27" s="18"/>
      <c r="D27" s="307" t="s">
        <v>16</v>
      </c>
      <c r="E27" s="307"/>
      <c r="F27" s="307"/>
      <c r="G27" s="307"/>
      <c r="H27" s="308"/>
      <c r="I27" s="13"/>
      <c r="J27" s="198"/>
      <c r="K27" s="216"/>
      <c r="L27" s="216"/>
      <c r="M27" s="220"/>
      <c r="N27" s="220"/>
      <c r="O27" s="220"/>
      <c r="P27" s="219"/>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7"/>
    </row>
    <row r="28" spans="2:66" s="11" customFormat="1" ht="15" customHeight="1" x14ac:dyDescent="0.25">
      <c r="B28" s="124"/>
      <c r="D28" s="11" t="s">
        <v>6</v>
      </c>
      <c r="H28" s="204">
        <f>SUM(Q40:BN40)</f>
        <v>0</v>
      </c>
      <c r="I28" s="19"/>
      <c r="J28" s="93" t="s">
        <v>56</v>
      </c>
      <c r="K28" s="199"/>
      <c r="L28" s="199"/>
      <c r="M28" s="199"/>
      <c r="N28" s="36"/>
      <c r="O28" s="36"/>
      <c r="P28" s="219"/>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37"/>
    </row>
    <row r="29" spans="2:66" s="11" customFormat="1" ht="15" customHeight="1" x14ac:dyDescent="0.25">
      <c r="B29" s="124"/>
      <c r="H29" s="174"/>
      <c r="I29" s="19"/>
      <c r="J29" s="93"/>
      <c r="K29" s="199"/>
      <c r="L29" s="199"/>
      <c r="M29" s="199"/>
      <c r="N29" s="36"/>
      <c r="O29" s="36"/>
      <c r="P29" s="219"/>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37"/>
    </row>
    <row r="30" spans="2:66" s="11" customFormat="1" ht="24.95" customHeight="1" x14ac:dyDescent="0.25">
      <c r="B30" s="182"/>
      <c r="C30" s="48"/>
      <c r="D30" s="316" t="s">
        <v>59</v>
      </c>
      <c r="E30" s="316"/>
      <c r="F30" s="316"/>
      <c r="G30" s="316"/>
      <c r="H30" s="317"/>
      <c r="I30" s="13"/>
      <c r="J30" s="198"/>
      <c r="K30" s="216"/>
      <c r="L30" s="216"/>
      <c r="M30" s="220"/>
      <c r="N30" s="220"/>
      <c r="O30" s="220"/>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7"/>
    </row>
    <row r="31" spans="2:66" s="11" customFormat="1" ht="15" customHeight="1" x14ac:dyDescent="0.25">
      <c r="B31" s="124"/>
      <c r="D31" s="37" t="s">
        <v>55</v>
      </c>
      <c r="E31" s="37" t="s">
        <v>54</v>
      </c>
      <c r="F31" s="310" t="s">
        <v>57</v>
      </c>
      <c r="G31" s="310"/>
      <c r="H31" s="205"/>
      <c r="I31" s="19"/>
      <c r="J31" s="93"/>
      <c r="K31" s="199"/>
      <c r="L31" s="199"/>
      <c r="M31" s="199"/>
      <c r="N31" s="199"/>
      <c r="O31" s="218"/>
      <c r="P31" s="218"/>
      <c r="Q31" s="221" t="s">
        <v>21</v>
      </c>
      <c r="R31" s="221" t="s">
        <v>21</v>
      </c>
      <c r="S31" s="221" t="s">
        <v>21</v>
      </c>
      <c r="T31" s="221" t="s">
        <v>21</v>
      </c>
      <c r="U31" s="221" t="s">
        <v>21</v>
      </c>
      <c r="V31" s="221" t="s">
        <v>21</v>
      </c>
      <c r="W31" s="221" t="s">
        <v>21</v>
      </c>
      <c r="X31" s="221" t="s">
        <v>21</v>
      </c>
      <c r="Y31" s="221" t="s">
        <v>21</v>
      </c>
      <c r="Z31" s="221" t="s">
        <v>21</v>
      </c>
      <c r="AA31" s="221" t="s">
        <v>21</v>
      </c>
      <c r="AB31" s="221" t="s">
        <v>21</v>
      </c>
      <c r="AC31" s="221" t="s">
        <v>21</v>
      </c>
      <c r="AD31" s="221" t="s">
        <v>21</v>
      </c>
      <c r="AE31" s="221" t="s">
        <v>21</v>
      </c>
      <c r="AF31" s="221" t="s">
        <v>21</v>
      </c>
      <c r="AG31" s="221" t="s">
        <v>21</v>
      </c>
      <c r="AH31" s="221" t="s">
        <v>21</v>
      </c>
      <c r="AI31" s="221" t="s">
        <v>21</v>
      </c>
      <c r="AJ31" s="221" t="s">
        <v>21</v>
      </c>
      <c r="AK31" s="221" t="s">
        <v>21</v>
      </c>
      <c r="AL31" s="221" t="s">
        <v>21</v>
      </c>
      <c r="AM31" s="221" t="s">
        <v>21</v>
      </c>
      <c r="AN31" s="221" t="s">
        <v>21</v>
      </c>
      <c r="AO31" s="221" t="s">
        <v>21</v>
      </c>
      <c r="AP31" s="221" t="s">
        <v>21</v>
      </c>
      <c r="AQ31" s="221" t="s">
        <v>21</v>
      </c>
      <c r="AR31" s="221" t="s">
        <v>21</v>
      </c>
      <c r="AS31" s="221" t="s">
        <v>21</v>
      </c>
      <c r="AT31" s="221" t="s">
        <v>21</v>
      </c>
      <c r="AU31" s="221" t="s">
        <v>21</v>
      </c>
      <c r="AV31" s="221" t="s">
        <v>21</v>
      </c>
      <c r="AW31" s="221" t="s">
        <v>21</v>
      </c>
      <c r="AX31" s="221" t="s">
        <v>21</v>
      </c>
      <c r="AY31" s="221" t="s">
        <v>21</v>
      </c>
      <c r="AZ31" s="221" t="s">
        <v>21</v>
      </c>
      <c r="BA31" s="221" t="s">
        <v>21</v>
      </c>
      <c r="BB31" s="221" t="s">
        <v>21</v>
      </c>
      <c r="BC31" s="221" t="s">
        <v>21</v>
      </c>
      <c r="BD31" s="221" t="s">
        <v>21</v>
      </c>
      <c r="BE31" s="221" t="s">
        <v>21</v>
      </c>
      <c r="BF31" s="221" t="s">
        <v>21</v>
      </c>
      <c r="BG31" s="221" t="s">
        <v>21</v>
      </c>
      <c r="BH31" s="221" t="s">
        <v>21</v>
      </c>
      <c r="BI31" s="221" t="s">
        <v>21</v>
      </c>
      <c r="BJ31" s="221" t="s">
        <v>21</v>
      </c>
      <c r="BK31" s="221" t="s">
        <v>21</v>
      </c>
      <c r="BL31" s="221" t="s">
        <v>21</v>
      </c>
      <c r="BM31" s="221" t="s">
        <v>21</v>
      </c>
      <c r="BN31" s="221" t="s">
        <v>21</v>
      </c>
    </row>
    <row r="32" spans="2:66" s="11" customFormat="1" x14ac:dyDescent="0.25">
      <c r="B32" s="124"/>
      <c r="D32" s="37"/>
      <c r="E32" s="37"/>
      <c r="F32" s="37"/>
      <c r="G32" s="37"/>
      <c r="H32" s="205"/>
      <c r="I32" s="19"/>
      <c r="J32" s="93"/>
      <c r="K32" s="199"/>
      <c r="L32" s="199"/>
      <c r="M32" s="199"/>
      <c r="N32" s="311"/>
      <c r="O32" s="311"/>
      <c r="P32" s="311"/>
      <c r="Q32" s="222">
        <v>1</v>
      </c>
      <c r="R32" s="223">
        <v>2</v>
      </c>
      <c r="S32" s="223">
        <v>3</v>
      </c>
      <c r="T32" s="223">
        <v>4</v>
      </c>
      <c r="U32" s="223">
        <v>5</v>
      </c>
      <c r="V32" s="223">
        <v>6</v>
      </c>
      <c r="W32" s="223">
        <v>7</v>
      </c>
      <c r="X32" s="223">
        <v>8</v>
      </c>
      <c r="Y32" s="223">
        <v>9</v>
      </c>
      <c r="Z32" s="223">
        <v>10</v>
      </c>
      <c r="AA32" s="223">
        <v>11</v>
      </c>
      <c r="AB32" s="223">
        <v>12</v>
      </c>
      <c r="AC32" s="223">
        <v>13</v>
      </c>
      <c r="AD32" s="223">
        <v>14</v>
      </c>
      <c r="AE32" s="223">
        <v>15</v>
      </c>
      <c r="AF32" s="223">
        <v>16</v>
      </c>
      <c r="AG32" s="223">
        <v>17</v>
      </c>
      <c r="AH32" s="223">
        <v>18</v>
      </c>
      <c r="AI32" s="223">
        <v>19</v>
      </c>
      <c r="AJ32" s="223">
        <v>20</v>
      </c>
      <c r="AK32" s="223">
        <v>21</v>
      </c>
      <c r="AL32" s="223">
        <v>22</v>
      </c>
      <c r="AM32" s="223">
        <v>23</v>
      </c>
      <c r="AN32" s="223">
        <v>24</v>
      </c>
      <c r="AO32" s="223">
        <v>25</v>
      </c>
      <c r="AP32" s="223">
        <v>26</v>
      </c>
      <c r="AQ32" s="223">
        <v>27</v>
      </c>
      <c r="AR32" s="223">
        <v>28</v>
      </c>
      <c r="AS32" s="223">
        <v>29</v>
      </c>
      <c r="AT32" s="223">
        <v>30</v>
      </c>
      <c r="AU32" s="223">
        <v>31</v>
      </c>
      <c r="AV32" s="223">
        <v>32</v>
      </c>
      <c r="AW32" s="223">
        <v>33</v>
      </c>
      <c r="AX32" s="223">
        <v>34</v>
      </c>
      <c r="AY32" s="223">
        <v>35</v>
      </c>
      <c r="AZ32" s="223">
        <v>36</v>
      </c>
      <c r="BA32" s="223">
        <v>37</v>
      </c>
      <c r="BB32" s="223">
        <v>38</v>
      </c>
      <c r="BC32" s="223">
        <v>39</v>
      </c>
      <c r="BD32" s="223">
        <v>40</v>
      </c>
      <c r="BE32" s="223">
        <v>41</v>
      </c>
      <c r="BF32" s="223">
        <v>42</v>
      </c>
      <c r="BG32" s="223">
        <v>43</v>
      </c>
      <c r="BH32" s="223">
        <v>44</v>
      </c>
      <c r="BI32" s="223">
        <v>45</v>
      </c>
      <c r="BJ32" s="223">
        <v>46</v>
      </c>
      <c r="BK32" s="223">
        <v>47</v>
      </c>
      <c r="BL32" s="223">
        <v>48</v>
      </c>
      <c r="BM32" s="223">
        <v>49</v>
      </c>
      <c r="BN32" s="223">
        <v>50</v>
      </c>
    </row>
    <row r="33" spans="2:66" s="11" customFormat="1" ht="15" customHeight="1" x14ac:dyDescent="0.25">
      <c r="B33" s="124"/>
      <c r="D33" s="51">
        <v>410</v>
      </c>
      <c r="E33" s="51" t="s">
        <v>167</v>
      </c>
      <c r="F33" s="74">
        <v>50</v>
      </c>
      <c r="G33" s="53" t="s">
        <v>58</v>
      </c>
      <c r="H33" s="204">
        <f>H17</f>
        <v>0</v>
      </c>
      <c r="I33" s="19"/>
      <c r="J33" s="93" t="s">
        <v>174</v>
      </c>
      <c r="K33" s="199"/>
      <c r="L33" s="199"/>
      <c r="M33" s="199"/>
      <c r="N33" s="216"/>
      <c r="O33" s="312" t="s">
        <v>80</v>
      </c>
      <c r="P33" s="313" t="s">
        <v>79</v>
      </c>
      <c r="Q33" s="93">
        <f>IF(AND(MOD((Q$32),$F33)=0,Q$32&lt;&gt;50),$H33*((1+'Inputs-Preise'!$H$8)^Q$32),0)</f>
        <v>0</v>
      </c>
      <c r="R33" s="93">
        <f>IF(AND(MOD((R$32),$F33)=0,R$32&lt;&gt;50),$H33*((1+'Inputs-Preise'!$H$8)^R$32),0)</f>
        <v>0</v>
      </c>
      <c r="S33" s="93">
        <f>IF(AND(MOD((S$32),$F33)=0,S$32&lt;&gt;50),$H33*((1+'Inputs-Preise'!$H$8)^S$32),0)</f>
        <v>0</v>
      </c>
      <c r="T33" s="93">
        <f>IF(AND(MOD((T$32),$F33)=0,T$32&lt;&gt;50),$H33*((1+'Inputs-Preise'!$H$8)^T$32),0)</f>
        <v>0</v>
      </c>
      <c r="U33" s="93">
        <f>IF(AND(MOD((U$32),$F33)=0,U$32&lt;&gt;50),$H33*((1+'Inputs-Preise'!$H$8)^U$32),0)</f>
        <v>0</v>
      </c>
      <c r="V33" s="93">
        <f>IF(AND(MOD((V$32),$F33)=0,V$32&lt;&gt;50),$H33*((1+'Inputs-Preise'!$H$8)^V$32),0)</f>
        <v>0</v>
      </c>
      <c r="W33" s="93">
        <f>IF(AND(MOD((W$32),$F33)=0,W$32&lt;&gt;50),$H33*((1+'Inputs-Preise'!$H$8)^W$32),0)</f>
        <v>0</v>
      </c>
      <c r="X33" s="93">
        <f>IF(AND(MOD((X$32),$F33)=0,X$32&lt;&gt;50),$H33*((1+'Inputs-Preise'!$H$8)^X$32),0)</f>
        <v>0</v>
      </c>
      <c r="Y33" s="93">
        <f>IF(AND(MOD((Y$32),$F33)=0,Y$32&lt;&gt;50),$H33*((1+'Inputs-Preise'!$H$8)^Y$32),0)</f>
        <v>0</v>
      </c>
      <c r="Z33" s="93">
        <f>IF(AND(MOD((Z$32),$F33)=0,Z$32&lt;&gt;50),$H33*((1+'Inputs-Preise'!$H$8)^Z$32),0)</f>
        <v>0</v>
      </c>
      <c r="AA33" s="93">
        <f>IF(AND(MOD((AA$32),$F33)=0,AA$32&lt;&gt;50),$H33*((1+'Inputs-Preise'!$H$8)^AA$32),0)</f>
        <v>0</v>
      </c>
      <c r="AB33" s="93">
        <f>IF(AND(MOD((AB$32),$F33)=0,AB$32&lt;&gt;50),$H33*((1+'Inputs-Preise'!$H$8)^AB$32),0)</f>
        <v>0</v>
      </c>
      <c r="AC33" s="93">
        <f>IF(AND(MOD((AC$32),$F33)=0,AC$32&lt;&gt;50),$H33*((1+'Inputs-Preise'!$H$8)^AC$32),0)</f>
        <v>0</v>
      </c>
      <c r="AD33" s="93">
        <f>IF(AND(MOD((AD$32),$F33)=0,AD$32&lt;&gt;50),$H33*((1+'Inputs-Preise'!$H$8)^AD$32),0)</f>
        <v>0</v>
      </c>
      <c r="AE33" s="93">
        <f>IF(AND(MOD((AE$32),$F33)=0,AE$32&lt;&gt;50),$H33*((1+'Inputs-Preise'!$H$8)^AE$32),0)</f>
        <v>0</v>
      </c>
      <c r="AF33" s="93">
        <f>IF(AND(MOD((AF$32),$F33)=0,AF$32&lt;&gt;50),$H33*((1+'Inputs-Preise'!$H$8)^AF$32),0)</f>
        <v>0</v>
      </c>
      <c r="AG33" s="93">
        <f>IF(AND(MOD((AG$32),$F33)=0,AG$32&lt;&gt;50),$H33*((1+'Inputs-Preise'!$H$8)^AG$32),0)</f>
        <v>0</v>
      </c>
      <c r="AH33" s="93">
        <f>IF(AND(MOD((AH$32),$F33)=0,AH$32&lt;&gt;50),$H33*((1+'Inputs-Preise'!$H$8)^AH$32),0)</f>
        <v>0</v>
      </c>
      <c r="AI33" s="93">
        <f>IF(AND(MOD((AI$32),$F33)=0,AI$32&lt;&gt;50),$H33*((1+'Inputs-Preise'!$H$8)^AI$32),0)</f>
        <v>0</v>
      </c>
      <c r="AJ33" s="93">
        <f>IF(AND(MOD((AJ$32),$F33)=0,AJ$32&lt;&gt;50),$H33*((1+'Inputs-Preise'!$H$8)^AJ$32),0)</f>
        <v>0</v>
      </c>
      <c r="AK33" s="93">
        <f>IF(AND(MOD((AK$32),$F33)=0,AK$32&lt;&gt;50),$H33*((1+'Inputs-Preise'!$H$8)^AK$32),0)</f>
        <v>0</v>
      </c>
      <c r="AL33" s="93">
        <f>IF(AND(MOD((AL$32),$F33)=0,AL$32&lt;&gt;50),$H33*((1+'Inputs-Preise'!$H$8)^AL$32),0)</f>
        <v>0</v>
      </c>
      <c r="AM33" s="93">
        <f>IF(AND(MOD((AM$32),$F33)=0,AM$32&lt;&gt;50),$H33*((1+'Inputs-Preise'!$H$8)^AM$32),0)</f>
        <v>0</v>
      </c>
      <c r="AN33" s="93">
        <f>IF(AND(MOD((AN$32),$F33)=0,AN$32&lt;&gt;50),$H33*((1+'Inputs-Preise'!$H$8)^AN$32),0)</f>
        <v>0</v>
      </c>
      <c r="AO33" s="93">
        <f>IF(AND(MOD((AO$32),$F33)=0,AO$32&lt;&gt;50),$H33*((1+'Inputs-Preise'!$H$8)^AO$32),0)</f>
        <v>0</v>
      </c>
      <c r="AP33" s="93">
        <f>IF(AND(MOD((AP$32),$F33)=0,AP$32&lt;&gt;50),$H33*((1+'Inputs-Preise'!$H$8)^AP$32),0)</f>
        <v>0</v>
      </c>
      <c r="AQ33" s="93">
        <f>IF(AND(MOD((AQ$32),$F33)=0,AQ$32&lt;&gt;50),$H33*((1+'Inputs-Preise'!$H$8)^AQ$32),0)</f>
        <v>0</v>
      </c>
      <c r="AR33" s="93">
        <f>IF(AND(MOD((AR$32),$F33)=0,AR$32&lt;&gt;50),$H33*((1+'Inputs-Preise'!$H$8)^AR$32),0)</f>
        <v>0</v>
      </c>
      <c r="AS33" s="93">
        <f>IF(AND(MOD((AS$32),$F33)=0,AS$32&lt;&gt;50),$H33*((1+'Inputs-Preise'!$H$8)^AS$32),0)</f>
        <v>0</v>
      </c>
      <c r="AT33" s="93">
        <f>IF(AND(MOD((AT$32),$F33)=0,AT$32&lt;&gt;50),$H33*((1+'Inputs-Preise'!$H$8)^AT$32),0)</f>
        <v>0</v>
      </c>
      <c r="AU33" s="93">
        <f>IF(AND(MOD((AU$32),$F33)=0,AU$32&lt;&gt;50),$H33*((1+'Inputs-Preise'!$H$8)^AU$32),0)</f>
        <v>0</v>
      </c>
      <c r="AV33" s="93">
        <f>IF(AND(MOD((AV$32),$F33)=0,AV$32&lt;&gt;50),$H33*((1+'Inputs-Preise'!$H$8)^AV$32),0)</f>
        <v>0</v>
      </c>
      <c r="AW33" s="93">
        <f>IF(AND(MOD((AW$32),$F33)=0,AW$32&lt;&gt;50),$H33*((1+'Inputs-Preise'!$H$8)^AW$32),0)</f>
        <v>0</v>
      </c>
      <c r="AX33" s="93">
        <f>IF(AND(MOD((AX$32),$F33)=0,AX$32&lt;&gt;50),$H33*((1+'Inputs-Preise'!$H$8)^AX$32),0)</f>
        <v>0</v>
      </c>
      <c r="AY33" s="93">
        <f>IF(AND(MOD((AY$32),$F33)=0,AY$32&lt;&gt;50),$H33*((1+'Inputs-Preise'!$H$8)^AY$32),0)</f>
        <v>0</v>
      </c>
      <c r="AZ33" s="93">
        <f>IF(AND(MOD((AZ$32),$F33)=0,AZ$32&lt;&gt;50),$H33*((1+'Inputs-Preise'!$H$8)^AZ$32),0)</f>
        <v>0</v>
      </c>
      <c r="BA33" s="93">
        <f>IF(AND(MOD((BA$32),$F33)=0,BA$32&lt;&gt;50),$H33*((1+'Inputs-Preise'!$H$8)^BA$32),0)</f>
        <v>0</v>
      </c>
      <c r="BB33" s="93">
        <f>IF(AND(MOD((BB$32),$F33)=0,BB$32&lt;&gt;50),$H33*((1+'Inputs-Preise'!$H$8)^BB$32),0)</f>
        <v>0</v>
      </c>
      <c r="BC33" s="93">
        <f>IF(AND(MOD((BC$32),$F33)=0,BC$32&lt;&gt;50),$H33*((1+'Inputs-Preise'!$H$8)^BC$32),0)</f>
        <v>0</v>
      </c>
      <c r="BD33" s="93">
        <f>IF(AND(MOD((BD$32),$F33)=0,BD$32&lt;&gt;50),$H33*((1+'Inputs-Preise'!$H$8)^BD$32),0)</f>
        <v>0</v>
      </c>
      <c r="BE33" s="93">
        <f>IF(AND(MOD((BE$32),$F33)=0,BE$32&lt;&gt;50),$H33*((1+'Inputs-Preise'!$H$8)^BE$32),0)</f>
        <v>0</v>
      </c>
      <c r="BF33" s="93">
        <f>IF(AND(MOD((BF$32),$F33)=0,BF$32&lt;&gt;50),$H33*((1+'Inputs-Preise'!$H$8)^BF$32),0)</f>
        <v>0</v>
      </c>
      <c r="BG33" s="93">
        <f>IF(AND(MOD((BG$32),$F33)=0,BG$32&lt;&gt;50),$H33*((1+'Inputs-Preise'!$H$8)^BG$32),0)</f>
        <v>0</v>
      </c>
      <c r="BH33" s="93">
        <f>IF(AND(MOD((BH$32),$F33)=0,BH$32&lt;&gt;50),$H33*((1+'Inputs-Preise'!$H$8)^BH$32),0)</f>
        <v>0</v>
      </c>
      <c r="BI33" s="93">
        <f>IF(AND(MOD((BI$32),$F33)=0,BI$32&lt;&gt;50),$H33*((1+'Inputs-Preise'!$H$8)^BI$32),0)</f>
        <v>0</v>
      </c>
      <c r="BJ33" s="93">
        <f>IF(AND(MOD((BJ$32),$F33)=0,BJ$32&lt;&gt;50),$H33*((1+'Inputs-Preise'!$H$8)^BJ$32),0)</f>
        <v>0</v>
      </c>
      <c r="BK33" s="93">
        <f>IF(AND(MOD((BK$32),$F33)=0,BK$32&lt;&gt;50),$H33*((1+'Inputs-Preise'!$H$8)^BK$32),0)</f>
        <v>0</v>
      </c>
      <c r="BL33" s="93">
        <f>IF(AND(MOD((BL$32),$F33)=0,BL$32&lt;&gt;50),$H33*((1+'Inputs-Preise'!$H$8)^BL$32),0)</f>
        <v>0</v>
      </c>
      <c r="BM33" s="93">
        <f>IF(AND(MOD((BM$32),$F33)=0,BM$32&lt;&gt;50),$H33*((1+'Inputs-Preise'!$H$8)^BM$32),0)</f>
        <v>0</v>
      </c>
      <c r="BN33" s="93">
        <f>IF(AND(MOD((BN$32),$F33)=0,BN$32&lt;&gt;50),$H33*((1+'Inputs-Preise'!$H$8)^BN$32),0)</f>
        <v>0</v>
      </c>
    </row>
    <row r="34" spans="2:66" s="11" customFormat="1" ht="15" customHeight="1" x14ac:dyDescent="0.25">
      <c r="B34" s="124"/>
      <c r="D34" s="51">
        <v>420</v>
      </c>
      <c r="E34" s="51" t="s">
        <v>168</v>
      </c>
      <c r="F34" s="74">
        <v>25</v>
      </c>
      <c r="G34" s="53" t="s">
        <v>58</v>
      </c>
      <c r="H34" s="204">
        <f t="shared" ref="H34:H39" si="0">H18</f>
        <v>0</v>
      </c>
      <c r="I34" s="19"/>
      <c r="J34" s="93" t="s">
        <v>174</v>
      </c>
      <c r="K34" s="199"/>
      <c r="L34" s="199"/>
      <c r="M34" s="199"/>
      <c r="N34" s="36"/>
      <c r="O34" s="312"/>
      <c r="P34" s="313"/>
      <c r="Q34" s="93">
        <f>IF(AND(MOD((Q$32),$F34)=0,Q$32&lt;&gt;50),$H34*((1+'Inputs-Preise'!$H$8)^Q$32),0)</f>
        <v>0</v>
      </c>
      <c r="R34" s="93">
        <f>IF(AND(MOD((R$32),$F34)=0,R$32&lt;&gt;50),$H34*((1+'Inputs-Preise'!$H$8)^R$32),0)</f>
        <v>0</v>
      </c>
      <c r="S34" s="93">
        <f>IF(AND(MOD((S$32),$F34)=0,S$32&lt;&gt;50),$H34*((1+'Inputs-Preise'!$H$8)^S$32),0)</f>
        <v>0</v>
      </c>
      <c r="T34" s="93">
        <f>IF(AND(MOD((T$32),$F34)=0,T$32&lt;&gt;50),$H34*((1+'Inputs-Preise'!$H$8)^T$32),0)</f>
        <v>0</v>
      </c>
      <c r="U34" s="93">
        <f>IF(AND(MOD((U$32),$F34)=0,U$32&lt;&gt;50),$H34*((1+'Inputs-Preise'!$H$8)^U$32),0)</f>
        <v>0</v>
      </c>
      <c r="V34" s="93">
        <f>IF(AND(MOD((V$32),$F34)=0,V$32&lt;&gt;50),$H34*((1+'Inputs-Preise'!$H$8)^V$32),0)</f>
        <v>0</v>
      </c>
      <c r="W34" s="93">
        <f>IF(AND(MOD((W$32),$F34)=0,W$32&lt;&gt;50),$H34*((1+'Inputs-Preise'!$H$8)^W$32),0)</f>
        <v>0</v>
      </c>
      <c r="X34" s="93">
        <f>IF(AND(MOD((X$32),$F34)=0,X$32&lt;&gt;50),$H34*((1+'Inputs-Preise'!$H$8)^X$32),0)</f>
        <v>0</v>
      </c>
      <c r="Y34" s="93">
        <f>IF(AND(MOD((Y$32),$F34)=0,Y$32&lt;&gt;50),$H34*((1+'Inputs-Preise'!$H$8)^Y$32),0)</f>
        <v>0</v>
      </c>
      <c r="Z34" s="93">
        <f>IF(AND(MOD((Z$32),$F34)=0,Z$32&lt;&gt;50),$H34*((1+'Inputs-Preise'!$H$8)^Z$32),0)</f>
        <v>0</v>
      </c>
      <c r="AA34" s="93">
        <f>IF(AND(MOD((AA$32),$F34)=0,AA$32&lt;&gt;50),$H34*((1+'Inputs-Preise'!$H$8)^AA$32),0)</f>
        <v>0</v>
      </c>
      <c r="AB34" s="93">
        <f>IF(AND(MOD((AB$32),$F34)=0,AB$32&lt;&gt;50),$H34*((1+'Inputs-Preise'!$H$8)^AB$32),0)</f>
        <v>0</v>
      </c>
      <c r="AC34" s="93">
        <f>IF(AND(MOD((AC$32),$F34)=0,AC$32&lt;&gt;50),$H34*((1+'Inputs-Preise'!$H$8)^AC$32),0)</f>
        <v>0</v>
      </c>
      <c r="AD34" s="93">
        <f>IF(AND(MOD((AD$32),$F34)=0,AD$32&lt;&gt;50),$H34*((1+'Inputs-Preise'!$H$8)^AD$32),0)</f>
        <v>0</v>
      </c>
      <c r="AE34" s="93">
        <f>IF(AND(MOD((AE$32),$F34)=0,AE$32&lt;&gt;50),$H34*((1+'Inputs-Preise'!$H$8)^AE$32),0)</f>
        <v>0</v>
      </c>
      <c r="AF34" s="93">
        <f>IF(AND(MOD((AF$32),$F34)=0,AF$32&lt;&gt;50),$H34*((1+'Inputs-Preise'!$H$8)^AF$32),0)</f>
        <v>0</v>
      </c>
      <c r="AG34" s="93">
        <f>IF(AND(MOD((AG$32),$F34)=0,AG$32&lt;&gt;50),$H34*((1+'Inputs-Preise'!$H$8)^AG$32),0)</f>
        <v>0</v>
      </c>
      <c r="AH34" s="93">
        <f>IF(AND(MOD((AH$32),$F34)=0,AH$32&lt;&gt;50),$H34*((1+'Inputs-Preise'!$H$8)^AH$32),0)</f>
        <v>0</v>
      </c>
      <c r="AI34" s="93">
        <f>IF(AND(MOD((AI$32),$F34)=0,AI$32&lt;&gt;50),$H34*((1+'Inputs-Preise'!$H$8)^AI$32),0)</f>
        <v>0</v>
      </c>
      <c r="AJ34" s="93">
        <f>IF(AND(MOD((AJ$32),$F34)=0,AJ$32&lt;&gt;50),$H34*((1+'Inputs-Preise'!$H$8)^AJ$32),0)</f>
        <v>0</v>
      </c>
      <c r="AK34" s="93">
        <f>IF(AND(MOD((AK$32),$F34)=0,AK$32&lt;&gt;50),$H34*((1+'Inputs-Preise'!$H$8)^AK$32),0)</f>
        <v>0</v>
      </c>
      <c r="AL34" s="93">
        <f>IF(AND(MOD((AL$32),$F34)=0,AL$32&lt;&gt;50),$H34*((1+'Inputs-Preise'!$H$8)^AL$32),0)</f>
        <v>0</v>
      </c>
      <c r="AM34" s="93">
        <f>IF(AND(MOD((AM$32),$F34)=0,AM$32&lt;&gt;50),$H34*((1+'Inputs-Preise'!$H$8)^AM$32),0)</f>
        <v>0</v>
      </c>
      <c r="AN34" s="93">
        <f>IF(AND(MOD((AN$32),$F34)=0,AN$32&lt;&gt;50),$H34*((1+'Inputs-Preise'!$H$8)^AN$32),0)</f>
        <v>0</v>
      </c>
      <c r="AO34" s="93">
        <f>IF(AND(MOD((AO$32),$F34)=0,AO$32&lt;&gt;50),$H34*((1+'Inputs-Preise'!$H$8)^AO$32),0)</f>
        <v>0</v>
      </c>
      <c r="AP34" s="93">
        <f>IF(AND(MOD((AP$32),$F34)=0,AP$32&lt;&gt;50),$H34*((1+'Inputs-Preise'!$H$8)^AP$32),0)</f>
        <v>0</v>
      </c>
      <c r="AQ34" s="93">
        <f>IF(AND(MOD((AQ$32),$F34)=0,AQ$32&lt;&gt;50),$H34*((1+'Inputs-Preise'!$H$8)^AQ$32),0)</f>
        <v>0</v>
      </c>
      <c r="AR34" s="93">
        <f>IF(AND(MOD((AR$32),$F34)=0,AR$32&lt;&gt;50),$H34*((1+'Inputs-Preise'!$H$8)^AR$32),0)</f>
        <v>0</v>
      </c>
      <c r="AS34" s="93">
        <f>IF(AND(MOD((AS$32),$F34)=0,AS$32&lt;&gt;50),$H34*((1+'Inputs-Preise'!$H$8)^AS$32),0)</f>
        <v>0</v>
      </c>
      <c r="AT34" s="93">
        <f>IF(AND(MOD((AT$32),$F34)=0,AT$32&lt;&gt;50),$H34*((1+'Inputs-Preise'!$H$8)^AT$32),0)</f>
        <v>0</v>
      </c>
      <c r="AU34" s="93">
        <f>IF(AND(MOD((AU$32),$F34)=0,AU$32&lt;&gt;50),$H34*((1+'Inputs-Preise'!$H$8)^AU$32),0)</f>
        <v>0</v>
      </c>
      <c r="AV34" s="93">
        <f>IF(AND(MOD((AV$32),$F34)=0,AV$32&lt;&gt;50),$H34*((1+'Inputs-Preise'!$H$8)^AV$32),0)</f>
        <v>0</v>
      </c>
      <c r="AW34" s="93">
        <f>IF(AND(MOD((AW$32),$F34)=0,AW$32&lt;&gt;50),$H34*((1+'Inputs-Preise'!$H$8)^AW$32),0)</f>
        <v>0</v>
      </c>
      <c r="AX34" s="93">
        <f>IF(AND(MOD((AX$32),$F34)=0,AX$32&lt;&gt;50),$H34*((1+'Inputs-Preise'!$H$8)^AX$32),0)</f>
        <v>0</v>
      </c>
      <c r="AY34" s="93">
        <f>IF(AND(MOD((AY$32),$F34)=0,AY$32&lt;&gt;50),$H34*((1+'Inputs-Preise'!$H$8)^AY$32),0)</f>
        <v>0</v>
      </c>
      <c r="AZ34" s="93">
        <f>IF(AND(MOD((AZ$32),$F34)=0,AZ$32&lt;&gt;50),$H34*((1+'Inputs-Preise'!$H$8)^AZ$32),0)</f>
        <v>0</v>
      </c>
      <c r="BA34" s="93">
        <f>IF(AND(MOD((BA$32),$F34)=0,BA$32&lt;&gt;50),$H34*((1+'Inputs-Preise'!$H$8)^BA$32),0)</f>
        <v>0</v>
      </c>
      <c r="BB34" s="93">
        <f>IF(AND(MOD((BB$32),$F34)=0,BB$32&lt;&gt;50),$H34*((1+'Inputs-Preise'!$H$8)^BB$32),0)</f>
        <v>0</v>
      </c>
      <c r="BC34" s="93">
        <f>IF(AND(MOD((BC$32),$F34)=0,BC$32&lt;&gt;50),$H34*((1+'Inputs-Preise'!$H$8)^BC$32),0)</f>
        <v>0</v>
      </c>
      <c r="BD34" s="93">
        <f>IF(AND(MOD((BD$32),$F34)=0,BD$32&lt;&gt;50),$H34*((1+'Inputs-Preise'!$H$8)^BD$32),0)</f>
        <v>0</v>
      </c>
      <c r="BE34" s="93">
        <f>IF(AND(MOD((BE$32),$F34)=0,BE$32&lt;&gt;50),$H34*((1+'Inputs-Preise'!$H$8)^BE$32),0)</f>
        <v>0</v>
      </c>
      <c r="BF34" s="93">
        <f>IF(AND(MOD((BF$32),$F34)=0,BF$32&lt;&gt;50),$H34*((1+'Inputs-Preise'!$H$8)^BF$32),0)</f>
        <v>0</v>
      </c>
      <c r="BG34" s="93">
        <f>IF(AND(MOD((BG$32),$F34)=0,BG$32&lt;&gt;50),$H34*((1+'Inputs-Preise'!$H$8)^BG$32),0)</f>
        <v>0</v>
      </c>
      <c r="BH34" s="93">
        <f>IF(AND(MOD((BH$32),$F34)=0,BH$32&lt;&gt;50),$H34*((1+'Inputs-Preise'!$H$8)^BH$32),0)</f>
        <v>0</v>
      </c>
      <c r="BI34" s="93">
        <f>IF(AND(MOD((BI$32),$F34)=0,BI$32&lt;&gt;50),$H34*((1+'Inputs-Preise'!$H$8)^BI$32),0)</f>
        <v>0</v>
      </c>
      <c r="BJ34" s="93">
        <f>IF(AND(MOD((BJ$32),$F34)=0,BJ$32&lt;&gt;50),$H34*((1+'Inputs-Preise'!$H$8)^BJ$32),0)</f>
        <v>0</v>
      </c>
      <c r="BK34" s="93">
        <f>IF(AND(MOD((BK$32),$F34)=0,BK$32&lt;&gt;50),$H34*((1+'Inputs-Preise'!$H$8)^BK$32),0)</f>
        <v>0</v>
      </c>
      <c r="BL34" s="93">
        <f>IF(AND(MOD((BL$32),$F34)=0,BL$32&lt;&gt;50),$H34*((1+'Inputs-Preise'!$H$8)^BL$32),0)</f>
        <v>0</v>
      </c>
      <c r="BM34" s="93">
        <f>IF(AND(MOD((BM$32),$F34)=0,BM$32&lt;&gt;50),$H34*((1+'Inputs-Preise'!$H$8)^BM$32),0)</f>
        <v>0</v>
      </c>
      <c r="BN34" s="93">
        <f>IF(AND(MOD((BN$32),$F34)=0,BN$32&lt;&gt;50),$H34*((1+'Inputs-Preise'!$H$8)^BN$32),0)</f>
        <v>0</v>
      </c>
    </row>
    <row r="35" spans="2:66" s="11" customFormat="1" ht="15" customHeight="1" x14ac:dyDescent="0.25">
      <c r="B35" s="124"/>
      <c r="D35" s="51">
        <v>430</v>
      </c>
      <c r="E35" s="51" t="s">
        <v>169</v>
      </c>
      <c r="F35" s="74">
        <v>25</v>
      </c>
      <c r="G35" s="53" t="s">
        <v>58</v>
      </c>
      <c r="H35" s="204">
        <f t="shared" si="0"/>
        <v>0</v>
      </c>
      <c r="I35" s="19"/>
      <c r="J35" s="93" t="s">
        <v>174</v>
      </c>
      <c r="K35" s="199"/>
      <c r="L35" s="199"/>
      <c r="M35" s="199"/>
      <c r="N35" s="36"/>
      <c r="O35" s="312"/>
      <c r="P35" s="313"/>
      <c r="Q35" s="93">
        <f>IF(AND(MOD((Q$32),$F35)=0,Q$32&lt;&gt;50),$H35*((1+'Inputs-Preise'!$H$8)^Q$32),0)</f>
        <v>0</v>
      </c>
      <c r="R35" s="93">
        <f>IF(AND(MOD((R$32),$F35)=0,R$32&lt;&gt;50),$H35*((1+'Inputs-Preise'!$H$8)^R$32),0)</f>
        <v>0</v>
      </c>
      <c r="S35" s="93">
        <f>IF(AND(MOD((S$32),$F35)=0,S$32&lt;&gt;50),$H35*((1+'Inputs-Preise'!$H$8)^S$32),0)</f>
        <v>0</v>
      </c>
      <c r="T35" s="93">
        <f>IF(AND(MOD((T$32),$F35)=0,T$32&lt;&gt;50),$H35*((1+'Inputs-Preise'!$H$8)^T$32),0)</f>
        <v>0</v>
      </c>
      <c r="U35" s="93">
        <f>IF(AND(MOD((U$32),$F35)=0,U$32&lt;&gt;50),$H35*((1+'Inputs-Preise'!$H$8)^U$32),0)</f>
        <v>0</v>
      </c>
      <c r="V35" s="93">
        <f>IF(AND(MOD((V$32),$F35)=0,V$32&lt;&gt;50),$H35*((1+'Inputs-Preise'!$H$8)^V$32),0)</f>
        <v>0</v>
      </c>
      <c r="W35" s="93">
        <f>IF(AND(MOD((W$32),$F35)=0,W$32&lt;&gt;50),$H35*((1+'Inputs-Preise'!$H$8)^W$32),0)</f>
        <v>0</v>
      </c>
      <c r="X35" s="93">
        <f>IF(AND(MOD((X$32),$F35)=0,X$32&lt;&gt;50),$H35*((1+'Inputs-Preise'!$H$8)^X$32),0)</f>
        <v>0</v>
      </c>
      <c r="Y35" s="93">
        <f>IF(AND(MOD((Y$32),$F35)=0,Y$32&lt;&gt;50),$H35*((1+'Inputs-Preise'!$H$8)^Y$32),0)</f>
        <v>0</v>
      </c>
      <c r="Z35" s="93">
        <f>IF(AND(MOD((Z$32),$F35)=0,Z$32&lt;&gt;50),$H35*((1+'Inputs-Preise'!$H$8)^Z$32),0)</f>
        <v>0</v>
      </c>
      <c r="AA35" s="93">
        <f>IF(AND(MOD((AA$32),$F35)=0,AA$32&lt;&gt;50),$H35*((1+'Inputs-Preise'!$H$8)^AA$32),0)</f>
        <v>0</v>
      </c>
      <c r="AB35" s="93">
        <f>IF(AND(MOD((AB$32),$F35)=0,AB$32&lt;&gt;50),$H35*((1+'Inputs-Preise'!$H$8)^AB$32),0)</f>
        <v>0</v>
      </c>
      <c r="AC35" s="93">
        <f>IF(AND(MOD((AC$32),$F35)=0,AC$32&lt;&gt;50),$H35*((1+'Inputs-Preise'!$H$8)^AC$32),0)</f>
        <v>0</v>
      </c>
      <c r="AD35" s="93">
        <f>IF(AND(MOD((AD$32),$F35)=0,AD$32&lt;&gt;50),$H35*((1+'Inputs-Preise'!$H$8)^AD$32),0)</f>
        <v>0</v>
      </c>
      <c r="AE35" s="93">
        <f>IF(AND(MOD((AE$32),$F35)=0,AE$32&lt;&gt;50),$H35*((1+'Inputs-Preise'!$H$8)^AE$32),0)</f>
        <v>0</v>
      </c>
      <c r="AF35" s="93">
        <f>IF(AND(MOD((AF$32),$F35)=0,AF$32&lt;&gt;50),$H35*((1+'Inputs-Preise'!$H$8)^AF$32),0)</f>
        <v>0</v>
      </c>
      <c r="AG35" s="93">
        <f>IF(AND(MOD((AG$32),$F35)=0,AG$32&lt;&gt;50),$H35*((1+'Inputs-Preise'!$H$8)^AG$32),0)</f>
        <v>0</v>
      </c>
      <c r="AH35" s="93">
        <f>IF(AND(MOD((AH$32),$F35)=0,AH$32&lt;&gt;50),$H35*((1+'Inputs-Preise'!$H$8)^AH$32),0)</f>
        <v>0</v>
      </c>
      <c r="AI35" s="93">
        <f>IF(AND(MOD((AI$32),$F35)=0,AI$32&lt;&gt;50),$H35*((1+'Inputs-Preise'!$H$8)^AI$32),0)</f>
        <v>0</v>
      </c>
      <c r="AJ35" s="93">
        <f>IF(AND(MOD((AJ$32),$F35)=0,AJ$32&lt;&gt;50),$H35*((1+'Inputs-Preise'!$H$8)^AJ$32),0)</f>
        <v>0</v>
      </c>
      <c r="AK35" s="93">
        <f>IF(AND(MOD((AK$32),$F35)=0,AK$32&lt;&gt;50),$H35*((1+'Inputs-Preise'!$H$8)^AK$32),0)</f>
        <v>0</v>
      </c>
      <c r="AL35" s="93">
        <f>IF(AND(MOD((AL$32),$F35)=0,AL$32&lt;&gt;50),$H35*((1+'Inputs-Preise'!$H$8)^AL$32),0)</f>
        <v>0</v>
      </c>
      <c r="AM35" s="93">
        <f>IF(AND(MOD((AM$32),$F35)=0,AM$32&lt;&gt;50),$H35*((1+'Inputs-Preise'!$H$8)^AM$32),0)</f>
        <v>0</v>
      </c>
      <c r="AN35" s="93">
        <f>IF(AND(MOD((AN$32),$F35)=0,AN$32&lt;&gt;50),$H35*((1+'Inputs-Preise'!$H$8)^AN$32),0)</f>
        <v>0</v>
      </c>
      <c r="AO35" s="93">
        <f>IF(AND(MOD((AO$32),$F35)=0,AO$32&lt;&gt;50),$H35*((1+'Inputs-Preise'!$H$8)^AO$32),0)</f>
        <v>0</v>
      </c>
      <c r="AP35" s="93">
        <f>IF(AND(MOD((AP$32),$F35)=0,AP$32&lt;&gt;50),$H35*((1+'Inputs-Preise'!$H$8)^AP$32),0)</f>
        <v>0</v>
      </c>
      <c r="AQ35" s="93">
        <f>IF(AND(MOD((AQ$32),$F35)=0,AQ$32&lt;&gt;50),$H35*((1+'Inputs-Preise'!$H$8)^AQ$32),0)</f>
        <v>0</v>
      </c>
      <c r="AR35" s="93">
        <f>IF(AND(MOD((AR$32),$F35)=0,AR$32&lt;&gt;50),$H35*((1+'Inputs-Preise'!$H$8)^AR$32),0)</f>
        <v>0</v>
      </c>
      <c r="AS35" s="93">
        <f>IF(AND(MOD((AS$32),$F35)=0,AS$32&lt;&gt;50),$H35*((1+'Inputs-Preise'!$H$8)^AS$32),0)</f>
        <v>0</v>
      </c>
      <c r="AT35" s="93">
        <f>IF(AND(MOD((AT$32),$F35)=0,AT$32&lt;&gt;50),$H35*((1+'Inputs-Preise'!$H$8)^AT$32),0)</f>
        <v>0</v>
      </c>
      <c r="AU35" s="93">
        <f>IF(AND(MOD((AU$32),$F35)=0,AU$32&lt;&gt;50),$H35*((1+'Inputs-Preise'!$H$8)^AU$32),0)</f>
        <v>0</v>
      </c>
      <c r="AV35" s="93">
        <f>IF(AND(MOD((AV$32),$F35)=0,AV$32&lt;&gt;50),$H35*((1+'Inputs-Preise'!$H$8)^AV$32),0)</f>
        <v>0</v>
      </c>
      <c r="AW35" s="93">
        <f>IF(AND(MOD((AW$32),$F35)=0,AW$32&lt;&gt;50),$H35*((1+'Inputs-Preise'!$H$8)^AW$32),0)</f>
        <v>0</v>
      </c>
      <c r="AX35" s="93">
        <f>IF(AND(MOD((AX$32),$F35)=0,AX$32&lt;&gt;50),$H35*((1+'Inputs-Preise'!$H$8)^AX$32),0)</f>
        <v>0</v>
      </c>
      <c r="AY35" s="93">
        <f>IF(AND(MOD((AY$32),$F35)=0,AY$32&lt;&gt;50),$H35*((1+'Inputs-Preise'!$H$8)^AY$32),0)</f>
        <v>0</v>
      </c>
      <c r="AZ35" s="93">
        <f>IF(AND(MOD((AZ$32),$F35)=0,AZ$32&lt;&gt;50),$H35*((1+'Inputs-Preise'!$H$8)^AZ$32),0)</f>
        <v>0</v>
      </c>
      <c r="BA35" s="93">
        <f>IF(AND(MOD((BA$32),$F35)=0,BA$32&lt;&gt;50),$H35*((1+'Inputs-Preise'!$H$8)^BA$32),0)</f>
        <v>0</v>
      </c>
      <c r="BB35" s="93">
        <f>IF(AND(MOD((BB$32),$F35)=0,BB$32&lt;&gt;50),$H35*((1+'Inputs-Preise'!$H$8)^BB$32),0)</f>
        <v>0</v>
      </c>
      <c r="BC35" s="93">
        <f>IF(AND(MOD((BC$32),$F35)=0,BC$32&lt;&gt;50),$H35*((1+'Inputs-Preise'!$H$8)^BC$32),0)</f>
        <v>0</v>
      </c>
      <c r="BD35" s="93">
        <f>IF(AND(MOD((BD$32),$F35)=0,BD$32&lt;&gt;50),$H35*((1+'Inputs-Preise'!$H$8)^BD$32),0)</f>
        <v>0</v>
      </c>
      <c r="BE35" s="93">
        <f>IF(AND(MOD((BE$32),$F35)=0,BE$32&lt;&gt;50),$H35*((1+'Inputs-Preise'!$H$8)^BE$32),0)</f>
        <v>0</v>
      </c>
      <c r="BF35" s="93">
        <f>IF(AND(MOD((BF$32),$F35)=0,BF$32&lt;&gt;50),$H35*((1+'Inputs-Preise'!$H$8)^BF$32),0)</f>
        <v>0</v>
      </c>
      <c r="BG35" s="93">
        <f>IF(AND(MOD((BG$32),$F35)=0,BG$32&lt;&gt;50),$H35*((1+'Inputs-Preise'!$H$8)^BG$32),0)</f>
        <v>0</v>
      </c>
      <c r="BH35" s="93">
        <f>IF(AND(MOD((BH$32),$F35)=0,BH$32&lt;&gt;50),$H35*((1+'Inputs-Preise'!$H$8)^BH$32),0)</f>
        <v>0</v>
      </c>
      <c r="BI35" s="93">
        <f>IF(AND(MOD((BI$32),$F35)=0,BI$32&lt;&gt;50),$H35*((1+'Inputs-Preise'!$H$8)^BI$32),0)</f>
        <v>0</v>
      </c>
      <c r="BJ35" s="93">
        <f>IF(AND(MOD((BJ$32),$F35)=0,BJ$32&lt;&gt;50),$H35*((1+'Inputs-Preise'!$H$8)^BJ$32),0)</f>
        <v>0</v>
      </c>
      <c r="BK35" s="93">
        <f>IF(AND(MOD((BK$32),$F35)=0,BK$32&lt;&gt;50),$H35*((1+'Inputs-Preise'!$H$8)^BK$32),0)</f>
        <v>0</v>
      </c>
      <c r="BL35" s="93">
        <f>IF(AND(MOD((BL$32),$F35)=0,BL$32&lt;&gt;50),$H35*((1+'Inputs-Preise'!$H$8)^BL$32),0)</f>
        <v>0</v>
      </c>
      <c r="BM35" s="93">
        <f>IF(AND(MOD((BM$32),$F35)=0,BM$32&lt;&gt;50),$H35*((1+'Inputs-Preise'!$H$8)^BM$32),0)</f>
        <v>0</v>
      </c>
      <c r="BN35" s="93">
        <f>IF(AND(MOD((BN$32),$F35)=0,BN$32&lt;&gt;50),$H35*((1+'Inputs-Preise'!$H$8)^BN$32),0)</f>
        <v>0</v>
      </c>
    </row>
    <row r="36" spans="2:66" s="11" customFormat="1" ht="15" customHeight="1" x14ac:dyDescent="0.25">
      <c r="B36" s="124"/>
      <c r="D36" s="51">
        <v>440</v>
      </c>
      <c r="E36" s="51" t="s">
        <v>170</v>
      </c>
      <c r="F36" s="74">
        <v>25</v>
      </c>
      <c r="G36" s="53" t="s">
        <v>58</v>
      </c>
      <c r="H36" s="204">
        <f t="shared" si="0"/>
        <v>0</v>
      </c>
      <c r="I36" s="19"/>
      <c r="J36" s="93" t="s">
        <v>174</v>
      </c>
      <c r="K36" s="199"/>
      <c r="L36" s="199"/>
      <c r="M36" s="199"/>
      <c r="N36" s="36"/>
      <c r="O36" s="312"/>
      <c r="P36" s="313"/>
      <c r="Q36" s="93">
        <f>IF(AND(MOD((Q$32),$F36)=0,Q$32&lt;&gt;50),$H36*((1+'Inputs-Preise'!$H$8)^Q$32),0)</f>
        <v>0</v>
      </c>
      <c r="R36" s="93">
        <f>IF(AND(MOD((R$32),$F36)=0,R$32&lt;&gt;50),$H36*((1+'Inputs-Preise'!$H$8)^R$32),0)</f>
        <v>0</v>
      </c>
      <c r="S36" s="93">
        <f>IF(AND(MOD((S$32),$F36)=0,S$32&lt;&gt;50),$H36*((1+'Inputs-Preise'!$H$8)^S$32),0)</f>
        <v>0</v>
      </c>
      <c r="T36" s="93">
        <f>IF(AND(MOD((T$32),$F36)=0,T$32&lt;&gt;50),$H36*((1+'Inputs-Preise'!$H$8)^T$32),0)</f>
        <v>0</v>
      </c>
      <c r="U36" s="93">
        <f>IF(AND(MOD((U$32),$F36)=0,U$32&lt;&gt;50),$H36*((1+'Inputs-Preise'!$H$8)^U$32),0)</f>
        <v>0</v>
      </c>
      <c r="V36" s="93">
        <f>IF(AND(MOD((V$32),$F36)=0,V$32&lt;&gt;50),$H36*((1+'Inputs-Preise'!$H$8)^V$32),0)</f>
        <v>0</v>
      </c>
      <c r="W36" s="93">
        <f>IF(AND(MOD((W$32),$F36)=0,W$32&lt;&gt;50),$H36*((1+'Inputs-Preise'!$H$8)^W$32),0)</f>
        <v>0</v>
      </c>
      <c r="X36" s="93">
        <f>IF(AND(MOD((X$32),$F36)=0,X$32&lt;&gt;50),$H36*((1+'Inputs-Preise'!$H$8)^X$32),0)</f>
        <v>0</v>
      </c>
      <c r="Y36" s="93">
        <f>IF(AND(MOD((Y$32),$F36)=0,Y$32&lt;&gt;50),$H36*((1+'Inputs-Preise'!$H$8)^Y$32),0)</f>
        <v>0</v>
      </c>
      <c r="Z36" s="93">
        <f>IF(AND(MOD((Z$32),$F36)=0,Z$32&lt;&gt;50),$H36*((1+'Inputs-Preise'!$H$8)^Z$32),0)</f>
        <v>0</v>
      </c>
      <c r="AA36" s="93">
        <f>IF(AND(MOD((AA$32),$F36)=0,AA$32&lt;&gt;50),$H36*((1+'Inputs-Preise'!$H$8)^AA$32),0)</f>
        <v>0</v>
      </c>
      <c r="AB36" s="93">
        <f>IF(AND(MOD((AB$32),$F36)=0,AB$32&lt;&gt;50),$H36*((1+'Inputs-Preise'!$H$8)^AB$32),0)</f>
        <v>0</v>
      </c>
      <c r="AC36" s="93">
        <f>IF(AND(MOD((AC$32),$F36)=0,AC$32&lt;&gt;50),$H36*((1+'Inputs-Preise'!$H$8)^AC$32),0)</f>
        <v>0</v>
      </c>
      <c r="AD36" s="93">
        <f>IF(AND(MOD((AD$32),$F36)=0,AD$32&lt;&gt;50),$H36*((1+'Inputs-Preise'!$H$8)^AD$32),0)</f>
        <v>0</v>
      </c>
      <c r="AE36" s="93">
        <f>IF(AND(MOD((AE$32),$F36)=0,AE$32&lt;&gt;50),$H36*((1+'Inputs-Preise'!$H$8)^AE$32),0)</f>
        <v>0</v>
      </c>
      <c r="AF36" s="93">
        <f>IF(AND(MOD((AF$32),$F36)=0,AF$32&lt;&gt;50),$H36*((1+'Inputs-Preise'!$H$8)^AF$32),0)</f>
        <v>0</v>
      </c>
      <c r="AG36" s="93">
        <f>IF(AND(MOD((AG$32),$F36)=0,AG$32&lt;&gt;50),$H36*((1+'Inputs-Preise'!$H$8)^AG$32),0)</f>
        <v>0</v>
      </c>
      <c r="AH36" s="93">
        <f>IF(AND(MOD((AH$32),$F36)=0,AH$32&lt;&gt;50),$H36*((1+'Inputs-Preise'!$H$8)^AH$32),0)</f>
        <v>0</v>
      </c>
      <c r="AI36" s="93">
        <f>IF(AND(MOD((AI$32),$F36)=0,AI$32&lt;&gt;50),$H36*((1+'Inputs-Preise'!$H$8)^AI$32),0)</f>
        <v>0</v>
      </c>
      <c r="AJ36" s="93">
        <f>IF(AND(MOD((AJ$32),$F36)=0,AJ$32&lt;&gt;50),$H36*((1+'Inputs-Preise'!$H$8)^AJ$32),0)</f>
        <v>0</v>
      </c>
      <c r="AK36" s="93">
        <f>IF(AND(MOD((AK$32),$F36)=0,AK$32&lt;&gt;50),$H36*((1+'Inputs-Preise'!$H$8)^AK$32),0)</f>
        <v>0</v>
      </c>
      <c r="AL36" s="93">
        <f>IF(AND(MOD((AL$32),$F36)=0,AL$32&lt;&gt;50),$H36*((1+'Inputs-Preise'!$H$8)^AL$32),0)</f>
        <v>0</v>
      </c>
      <c r="AM36" s="93">
        <f>IF(AND(MOD((AM$32),$F36)=0,AM$32&lt;&gt;50),$H36*((1+'Inputs-Preise'!$H$8)^AM$32),0)</f>
        <v>0</v>
      </c>
      <c r="AN36" s="93">
        <f>IF(AND(MOD((AN$32),$F36)=0,AN$32&lt;&gt;50),$H36*((1+'Inputs-Preise'!$H$8)^AN$32),0)</f>
        <v>0</v>
      </c>
      <c r="AO36" s="93">
        <f>IF(AND(MOD((AO$32),$F36)=0,AO$32&lt;&gt;50),$H36*((1+'Inputs-Preise'!$H$8)^AO$32),0)</f>
        <v>0</v>
      </c>
      <c r="AP36" s="93">
        <f>IF(AND(MOD((AP$32),$F36)=0,AP$32&lt;&gt;50),$H36*((1+'Inputs-Preise'!$H$8)^AP$32),0)</f>
        <v>0</v>
      </c>
      <c r="AQ36" s="93">
        <f>IF(AND(MOD((AQ$32),$F36)=0,AQ$32&lt;&gt;50),$H36*((1+'Inputs-Preise'!$H$8)^AQ$32),0)</f>
        <v>0</v>
      </c>
      <c r="AR36" s="93">
        <f>IF(AND(MOD((AR$32),$F36)=0,AR$32&lt;&gt;50),$H36*((1+'Inputs-Preise'!$H$8)^AR$32),0)</f>
        <v>0</v>
      </c>
      <c r="AS36" s="93">
        <f>IF(AND(MOD((AS$32),$F36)=0,AS$32&lt;&gt;50),$H36*((1+'Inputs-Preise'!$H$8)^AS$32),0)</f>
        <v>0</v>
      </c>
      <c r="AT36" s="93">
        <f>IF(AND(MOD((AT$32),$F36)=0,AT$32&lt;&gt;50),$H36*((1+'Inputs-Preise'!$H$8)^AT$32),0)</f>
        <v>0</v>
      </c>
      <c r="AU36" s="93">
        <f>IF(AND(MOD((AU$32),$F36)=0,AU$32&lt;&gt;50),$H36*((1+'Inputs-Preise'!$H$8)^AU$32),0)</f>
        <v>0</v>
      </c>
      <c r="AV36" s="93">
        <f>IF(AND(MOD((AV$32),$F36)=0,AV$32&lt;&gt;50),$H36*((1+'Inputs-Preise'!$H$8)^AV$32),0)</f>
        <v>0</v>
      </c>
      <c r="AW36" s="93">
        <f>IF(AND(MOD((AW$32),$F36)=0,AW$32&lt;&gt;50),$H36*((1+'Inputs-Preise'!$H$8)^AW$32),0)</f>
        <v>0</v>
      </c>
      <c r="AX36" s="93">
        <f>IF(AND(MOD((AX$32),$F36)=0,AX$32&lt;&gt;50),$H36*((1+'Inputs-Preise'!$H$8)^AX$32),0)</f>
        <v>0</v>
      </c>
      <c r="AY36" s="93">
        <f>IF(AND(MOD((AY$32),$F36)=0,AY$32&lt;&gt;50),$H36*((1+'Inputs-Preise'!$H$8)^AY$32),0)</f>
        <v>0</v>
      </c>
      <c r="AZ36" s="93">
        <f>IF(AND(MOD((AZ$32),$F36)=0,AZ$32&lt;&gt;50),$H36*((1+'Inputs-Preise'!$H$8)^AZ$32),0)</f>
        <v>0</v>
      </c>
      <c r="BA36" s="93">
        <f>IF(AND(MOD((BA$32),$F36)=0,BA$32&lt;&gt;50),$H36*((1+'Inputs-Preise'!$H$8)^BA$32),0)</f>
        <v>0</v>
      </c>
      <c r="BB36" s="93">
        <f>IF(AND(MOD((BB$32),$F36)=0,BB$32&lt;&gt;50),$H36*((1+'Inputs-Preise'!$H$8)^BB$32),0)</f>
        <v>0</v>
      </c>
      <c r="BC36" s="93">
        <f>IF(AND(MOD((BC$32),$F36)=0,BC$32&lt;&gt;50),$H36*((1+'Inputs-Preise'!$H$8)^BC$32),0)</f>
        <v>0</v>
      </c>
      <c r="BD36" s="93">
        <f>IF(AND(MOD((BD$32),$F36)=0,BD$32&lt;&gt;50),$H36*((1+'Inputs-Preise'!$H$8)^BD$32),0)</f>
        <v>0</v>
      </c>
      <c r="BE36" s="93">
        <f>IF(AND(MOD((BE$32),$F36)=0,BE$32&lt;&gt;50),$H36*((1+'Inputs-Preise'!$H$8)^BE$32),0)</f>
        <v>0</v>
      </c>
      <c r="BF36" s="93">
        <f>IF(AND(MOD((BF$32),$F36)=0,BF$32&lt;&gt;50),$H36*((1+'Inputs-Preise'!$H$8)^BF$32),0)</f>
        <v>0</v>
      </c>
      <c r="BG36" s="93">
        <f>IF(AND(MOD((BG$32),$F36)=0,BG$32&lt;&gt;50),$H36*((1+'Inputs-Preise'!$H$8)^BG$32),0)</f>
        <v>0</v>
      </c>
      <c r="BH36" s="93">
        <f>IF(AND(MOD((BH$32),$F36)=0,BH$32&lt;&gt;50),$H36*((1+'Inputs-Preise'!$H$8)^BH$32),0)</f>
        <v>0</v>
      </c>
      <c r="BI36" s="93">
        <f>IF(AND(MOD((BI$32),$F36)=0,BI$32&lt;&gt;50),$H36*((1+'Inputs-Preise'!$H$8)^BI$32),0)</f>
        <v>0</v>
      </c>
      <c r="BJ36" s="93">
        <f>IF(AND(MOD((BJ$32),$F36)=0,BJ$32&lt;&gt;50),$H36*((1+'Inputs-Preise'!$H$8)^BJ$32),0)</f>
        <v>0</v>
      </c>
      <c r="BK36" s="93">
        <f>IF(AND(MOD((BK$32),$F36)=0,BK$32&lt;&gt;50),$H36*((1+'Inputs-Preise'!$H$8)^BK$32),0)</f>
        <v>0</v>
      </c>
      <c r="BL36" s="93">
        <f>IF(AND(MOD((BL$32),$F36)=0,BL$32&lt;&gt;50),$H36*((1+'Inputs-Preise'!$H$8)^BL$32),0)</f>
        <v>0</v>
      </c>
      <c r="BM36" s="93">
        <f>IF(AND(MOD((BM$32),$F36)=0,BM$32&lt;&gt;50),$H36*((1+'Inputs-Preise'!$H$8)^BM$32),0)</f>
        <v>0</v>
      </c>
      <c r="BN36" s="93">
        <f>IF(AND(MOD((BN$32),$F36)=0,BN$32&lt;&gt;50),$H36*((1+'Inputs-Preise'!$H$8)^BN$32),0)</f>
        <v>0</v>
      </c>
    </row>
    <row r="37" spans="2:66" s="11" customFormat="1" ht="15" customHeight="1" x14ac:dyDescent="0.25">
      <c r="B37" s="124"/>
      <c r="D37" s="51">
        <v>450</v>
      </c>
      <c r="E37" s="51" t="s">
        <v>171</v>
      </c>
      <c r="F37" s="74">
        <v>25</v>
      </c>
      <c r="G37" s="53" t="s">
        <v>58</v>
      </c>
      <c r="H37" s="204">
        <f t="shared" si="0"/>
        <v>0</v>
      </c>
      <c r="I37" s="19"/>
      <c r="J37" s="93" t="s">
        <v>174</v>
      </c>
      <c r="K37" s="199"/>
      <c r="L37" s="199"/>
      <c r="M37" s="199"/>
      <c r="N37" s="36"/>
      <c r="O37" s="312"/>
      <c r="P37" s="313"/>
      <c r="Q37" s="93">
        <f>IF(AND(MOD((Q$32),$F37)=0,Q$32&lt;&gt;50),$H37*((1+'Inputs-Preise'!$H$8)^Q$32),0)</f>
        <v>0</v>
      </c>
      <c r="R37" s="93">
        <f>IF(AND(MOD((R$32),$F37)=0,R$32&lt;&gt;50),$H37*((1+'Inputs-Preise'!$H$8)^R$32),0)</f>
        <v>0</v>
      </c>
      <c r="S37" s="93">
        <f>IF(AND(MOD((S$32),$F37)=0,S$32&lt;&gt;50),$H37*((1+'Inputs-Preise'!$H$8)^S$32),0)</f>
        <v>0</v>
      </c>
      <c r="T37" s="93">
        <f>IF(AND(MOD((T$32),$F37)=0,T$32&lt;&gt;50),$H37*((1+'Inputs-Preise'!$H$8)^T$32),0)</f>
        <v>0</v>
      </c>
      <c r="U37" s="93">
        <f>IF(AND(MOD((U$32),$F37)=0,U$32&lt;&gt;50),$H37*((1+'Inputs-Preise'!$H$8)^U$32),0)</f>
        <v>0</v>
      </c>
      <c r="V37" s="93">
        <f>IF(AND(MOD((V$32),$F37)=0,V$32&lt;&gt;50),$H37*((1+'Inputs-Preise'!$H$8)^V$32),0)</f>
        <v>0</v>
      </c>
      <c r="W37" s="93">
        <f>IF(AND(MOD((W$32),$F37)=0,W$32&lt;&gt;50),$H37*((1+'Inputs-Preise'!$H$8)^W$32),0)</f>
        <v>0</v>
      </c>
      <c r="X37" s="93">
        <f>IF(AND(MOD((X$32),$F37)=0,X$32&lt;&gt;50),$H37*((1+'Inputs-Preise'!$H$8)^X$32),0)</f>
        <v>0</v>
      </c>
      <c r="Y37" s="93">
        <f>IF(AND(MOD((Y$32),$F37)=0,Y$32&lt;&gt;50),$H37*((1+'Inputs-Preise'!$H$8)^Y$32),0)</f>
        <v>0</v>
      </c>
      <c r="Z37" s="93">
        <f>IF(AND(MOD((Z$32),$F37)=0,Z$32&lt;&gt;50),$H37*((1+'Inputs-Preise'!$H$8)^Z$32),0)</f>
        <v>0</v>
      </c>
      <c r="AA37" s="93">
        <f>IF(AND(MOD((AA$32),$F37)=0,AA$32&lt;&gt;50),$H37*((1+'Inputs-Preise'!$H$8)^AA$32),0)</f>
        <v>0</v>
      </c>
      <c r="AB37" s="93">
        <f>IF(AND(MOD((AB$32),$F37)=0,AB$32&lt;&gt;50),$H37*((1+'Inputs-Preise'!$H$8)^AB$32),0)</f>
        <v>0</v>
      </c>
      <c r="AC37" s="93">
        <f>IF(AND(MOD((AC$32),$F37)=0,AC$32&lt;&gt;50),$H37*((1+'Inputs-Preise'!$H$8)^AC$32),0)</f>
        <v>0</v>
      </c>
      <c r="AD37" s="93">
        <f>IF(AND(MOD((AD$32),$F37)=0,AD$32&lt;&gt;50),$H37*((1+'Inputs-Preise'!$H$8)^AD$32),0)</f>
        <v>0</v>
      </c>
      <c r="AE37" s="93">
        <f>IF(AND(MOD((AE$32),$F37)=0,AE$32&lt;&gt;50),$H37*((1+'Inputs-Preise'!$H$8)^AE$32),0)</f>
        <v>0</v>
      </c>
      <c r="AF37" s="93">
        <f>IF(AND(MOD((AF$32),$F37)=0,AF$32&lt;&gt;50),$H37*((1+'Inputs-Preise'!$H$8)^AF$32),0)</f>
        <v>0</v>
      </c>
      <c r="AG37" s="93">
        <f>IF(AND(MOD((AG$32),$F37)=0,AG$32&lt;&gt;50),$H37*((1+'Inputs-Preise'!$H$8)^AG$32),0)</f>
        <v>0</v>
      </c>
      <c r="AH37" s="93">
        <f>IF(AND(MOD((AH$32),$F37)=0,AH$32&lt;&gt;50),$H37*((1+'Inputs-Preise'!$H$8)^AH$32),0)</f>
        <v>0</v>
      </c>
      <c r="AI37" s="93">
        <f>IF(AND(MOD((AI$32),$F37)=0,AI$32&lt;&gt;50),$H37*((1+'Inputs-Preise'!$H$8)^AI$32),0)</f>
        <v>0</v>
      </c>
      <c r="AJ37" s="93">
        <f>IF(AND(MOD((AJ$32),$F37)=0,AJ$32&lt;&gt;50),$H37*((1+'Inputs-Preise'!$H$8)^AJ$32),0)</f>
        <v>0</v>
      </c>
      <c r="AK37" s="93">
        <f>IF(AND(MOD((AK$32),$F37)=0,AK$32&lt;&gt;50),$H37*((1+'Inputs-Preise'!$H$8)^AK$32),0)</f>
        <v>0</v>
      </c>
      <c r="AL37" s="93">
        <f>IF(AND(MOD((AL$32),$F37)=0,AL$32&lt;&gt;50),$H37*((1+'Inputs-Preise'!$H$8)^AL$32),0)</f>
        <v>0</v>
      </c>
      <c r="AM37" s="93">
        <f>IF(AND(MOD((AM$32),$F37)=0,AM$32&lt;&gt;50),$H37*((1+'Inputs-Preise'!$H$8)^AM$32),0)</f>
        <v>0</v>
      </c>
      <c r="AN37" s="93">
        <f>IF(AND(MOD((AN$32),$F37)=0,AN$32&lt;&gt;50),$H37*((1+'Inputs-Preise'!$H$8)^AN$32),0)</f>
        <v>0</v>
      </c>
      <c r="AO37" s="93">
        <f>IF(AND(MOD((AO$32),$F37)=0,AO$32&lt;&gt;50),$H37*((1+'Inputs-Preise'!$H$8)^AO$32),0)</f>
        <v>0</v>
      </c>
      <c r="AP37" s="93">
        <f>IF(AND(MOD((AP$32),$F37)=0,AP$32&lt;&gt;50),$H37*((1+'Inputs-Preise'!$H$8)^AP$32),0)</f>
        <v>0</v>
      </c>
      <c r="AQ37" s="93">
        <f>IF(AND(MOD((AQ$32),$F37)=0,AQ$32&lt;&gt;50),$H37*((1+'Inputs-Preise'!$H$8)^AQ$32),0)</f>
        <v>0</v>
      </c>
      <c r="AR37" s="93">
        <f>IF(AND(MOD((AR$32),$F37)=0,AR$32&lt;&gt;50),$H37*((1+'Inputs-Preise'!$H$8)^AR$32),0)</f>
        <v>0</v>
      </c>
      <c r="AS37" s="93">
        <f>IF(AND(MOD((AS$32),$F37)=0,AS$32&lt;&gt;50),$H37*((1+'Inputs-Preise'!$H$8)^AS$32),0)</f>
        <v>0</v>
      </c>
      <c r="AT37" s="93">
        <f>IF(AND(MOD((AT$32),$F37)=0,AT$32&lt;&gt;50),$H37*((1+'Inputs-Preise'!$H$8)^AT$32),0)</f>
        <v>0</v>
      </c>
      <c r="AU37" s="93">
        <f>IF(AND(MOD((AU$32),$F37)=0,AU$32&lt;&gt;50),$H37*((1+'Inputs-Preise'!$H$8)^AU$32),0)</f>
        <v>0</v>
      </c>
      <c r="AV37" s="93">
        <f>IF(AND(MOD((AV$32),$F37)=0,AV$32&lt;&gt;50),$H37*((1+'Inputs-Preise'!$H$8)^AV$32),0)</f>
        <v>0</v>
      </c>
      <c r="AW37" s="93">
        <f>IF(AND(MOD((AW$32),$F37)=0,AW$32&lt;&gt;50),$H37*((1+'Inputs-Preise'!$H$8)^AW$32),0)</f>
        <v>0</v>
      </c>
      <c r="AX37" s="93">
        <f>IF(AND(MOD((AX$32),$F37)=0,AX$32&lt;&gt;50),$H37*((1+'Inputs-Preise'!$H$8)^AX$32),0)</f>
        <v>0</v>
      </c>
      <c r="AY37" s="93">
        <f>IF(AND(MOD((AY$32),$F37)=0,AY$32&lt;&gt;50),$H37*((1+'Inputs-Preise'!$H$8)^AY$32),0)</f>
        <v>0</v>
      </c>
      <c r="AZ37" s="93">
        <f>IF(AND(MOD((AZ$32),$F37)=0,AZ$32&lt;&gt;50),$H37*((1+'Inputs-Preise'!$H$8)^AZ$32),0)</f>
        <v>0</v>
      </c>
      <c r="BA37" s="93">
        <f>IF(AND(MOD((BA$32),$F37)=0,BA$32&lt;&gt;50),$H37*((1+'Inputs-Preise'!$H$8)^BA$32),0)</f>
        <v>0</v>
      </c>
      <c r="BB37" s="93">
        <f>IF(AND(MOD((BB$32),$F37)=0,BB$32&lt;&gt;50),$H37*((1+'Inputs-Preise'!$H$8)^BB$32),0)</f>
        <v>0</v>
      </c>
      <c r="BC37" s="93">
        <f>IF(AND(MOD((BC$32),$F37)=0,BC$32&lt;&gt;50),$H37*((1+'Inputs-Preise'!$H$8)^BC$32),0)</f>
        <v>0</v>
      </c>
      <c r="BD37" s="93">
        <f>IF(AND(MOD((BD$32),$F37)=0,BD$32&lt;&gt;50),$H37*((1+'Inputs-Preise'!$H$8)^BD$32),0)</f>
        <v>0</v>
      </c>
      <c r="BE37" s="93">
        <f>IF(AND(MOD((BE$32),$F37)=0,BE$32&lt;&gt;50),$H37*((1+'Inputs-Preise'!$H$8)^BE$32),0)</f>
        <v>0</v>
      </c>
      <c r="BF37" s="93">
        <f>IF(AND(MOD((BF$32),$F37)=0,BF$32&lt;&gt;50),$H37*((1+'Inputs-Preise'!$H$8)^BF$32),0)</f>
        <v>0</v>
      </c>
      <c r="BG37" s="93">
        <f>IF(AND(MOD((BG$32),$F37)=0,BG$32&lt;&gt;50),$H37*((1+'Inputs-Preise'!$H$8)^BG$32),0)</f>
        <v>0</v>
      </c>
      <c r="BH37" s="93">
        <f>IF(AND(MOD((BH$32),$F37)=0,BH$32&lt;&gt;50),$H37*((1+'Inputs-Preise'!$H$8)^BH$32),0)</f>
        <v>0</v>
      </c>
      <c r="BI37" s="93">
        <f>IF(AND(MOD((BI$32),$F37)=0,BI$32&lt;&gt;50),$H37*((1+'Inputs-Preise'!$H$8)^BI$32),0)</f>
        <v>0</v>
      </c>
      <c r="BJ37" s="93">
        <f>IF(AND(MOD((BJ$32),$F37)=0,BJ$32&lt;&gt;50),$H37*((1+'Inputs-Preise'!$H$8)^BJ$32),0)</f>
        <v>0</v>
      </c>
      <c r="BK37" s="93">
        <f>IF(AND(MOD((BK$32),$F37)=0,BK$32&lt;&gt;50),$H37*((1+'Inputs-Preise'!$H$8)^BK$32),0)</f>
        <v>0</v>
      </c>
      <c r="BL37" s="93">
        <f>IF(AND(MOD((BL$32),$F37)=0,BL$32&lt;&gt;50),$H37*((1+'Inputs-Preise'!$H$8)^BL$32),0)</f>
        <v>0</v>
      </c>
      <c r="BM37" s="93">
        <f>IF(AND(MOD((BM$32),$F37)=0,BM$32&lt;&gt;50),$H37*((1+'Inputs-Preise'!$H$8)^BM$32),0)</f>
        <v>0</v>
      </c>
      <c r="BN37" s="93">
        <f>IF(AND(MOD((BN$32),$F37)=0,BN$32&lt;&gt;50),$H37*((1+'Inputs-Preise'!$H$8)^BN$32),0)</f>
        <v>0</v>
      </c>
    </row>
    <row r="38" spans="2:66" s="11" customFormat="1" ht="15" customHeight="1" x14ac:dyDescent="0.25">
      <c r="B38" s="124"/>
      <c r="D38" s="51">
        <v>460</v>
      </c>
      <c r="E38" s="51" t="s">
        <v>172</v>
      </c>
      <c r="F38" s="74">
        <v>25</v>
      </c>
      <c r="G38" s="53" t="s">
        <v>58</v>
      </c>
      <c r="H38" s="204">
        <f t="shared" si="0"/>
        <v>0</v>
      </c>
      <c r="I38" s="19"/>
      <c r="J38" s="93" t="s">
        <v>174</v>
      </c>
      <c r="K38" s="199"/>
      <c r="L38" s="199"/>
      <c r="M38" s="199"/>
      <c r="N38" s="36"/>
      <c r="O38" s="312"/>
      <c r="P38" s="313"/>
      <c r="Q38" s="93">
        <f>IF(AND(MOD((Q$32),$F38)=0,Q$32&lt;&gt;50),$H38*((1+'Inputs-Preise'!$H$8)^Q$32),0)</f>
        <v>0</v>
      </c>
      <c r="R38" s="93">
        <f>IF(AND(MOD((R$32),$F38)=0,R$32&lt;&gt;50),$H38*((1+'Inputs-Preise'!$H$8)^R$32),0)</f>
        <v>0</v>
      </c>
      <c r="S38" s="93">
        <f>IF(AND(MOD((S$32),$F38)=0,S$32&lt;&gt;50),$H38*((1+'Inputs-Preise'!$H$8)^S$32),0)</f>
        <v>0</v>
      </c>
      <c r="T38" s="93">
        <f>IF(AND(MOD((T$32),$F38)=0,T$32&lt;&gt;50),$H38*((1+'Inputs-Preise'!$H$8)^T$32),0)</f>
        <v>0</v>
      </c>
      <c r="U38" s="93">
        <f>IF(AND(MOD((U$32),$F38)=0,U$32&lt;&gt;50),$H38*((1+'Inputs-Preise'!$H$8)^U$32),0)</f>
        <v>0</v>
      </c>
      <c r="V38" s="93">
        <f>IF(AND(MOD((V$32),$F38)=0,V$32&lt;&gt;50),$H38*((1+'Inputs-Preise'!$H$8)^V$32),0)</f>
        <v>0</v>
      </c>
      <c r="W38" s="93">
        <f>IF(AND(MOD((W$32),$F38)=0,W$32&lt;&gt;50),$H38*((1+'Inputs-Preise'!$H$8)^W$32),0)</f>
        <v>0</v>
      </c>
      <c r="X38" s="93">
        <f>IF(AND(MOD((X$32),$F38)=0,X$32&lt;&gt;50),$H38*((1+'Inputs-Preise'!$H$8)^X$32),0)</f>
        <v>0</v>
      </c>
      <c r="Y38" s="93">
        <f>IF(AND(MOD((Y$32),$F38)=0,Y$32&lt;&gt;50),$H38*((1+'Inputs-Preise'!$H$8)^Y$32),0)</f>
        <v>0</v>
      </c>
      <c r="Z38" s="93">
        <f>IF(AND(MOD((Z$32),$F38)=0,Z$32&lt;&gt;50),$H38*((1+'Inputs-Preise'!$H$8)^Z$32),0)</f>
        <v>0</v>
      </c>
      <c r="AA38" s="93">
        <f>IF(AND(MOD((AA$32),$F38)=0,AA$32&lt;&gt;50),$H38*((1+'Inputs-Preise'!$H$8)^AA$32),0)</f>
        <v>0</v>
      </c>
      <c r="AB38" s="93">
        <f>IF(AND(MOD((AB$32),$F38)=0,AB$32&lt;&gt;50),$H38*((1+'Inputs-Preise'!$H$8)^AB$32),0)</f>
        <v>0</v>
      </c>
      <c r="AC38" s="93">
        <f>IF(AND(MOD((AC$32),$F38)=0,AC$32&lt;&gt;50),$H38*((1+'Inputs-Preise'!$H$8)^AC$32),0)</f>
        <v>0</v>
      </c>
      <c r="AD38" s="93">
        <f>IF(AND(MOD((AD$32),$F38)=0,AD$32&lt;&gt;50),$H38*((1+'Inputs-Preise'!$H$8)^AD$32),0)</f>
        <v>0</v>
      </c>
      <c r="AE38" s="93">
        <f>IF(AND(MOD((AE$32),$F38)=0,AE$32&lt;&gt;50),$H38*((1+'Inputs-Preise'!$H$8)^AE$32),0)</f>
        <v>0</v>
      </c>
      <c r="AF38" s="93">
        <f>IF(AND(MOD((AF$32),$F38)=0,AF$32&lt;&gt;50),$H38*((1+'Inputs-Preise'!$H$8)^AF$32),0)</f>
        <v>0</v>
      </c>
      <c r="AG38" s="93">
        <f>IF(AND(MOD((AG$32),$F38)=0,AG$32&lt;&gt;50),$H38*((1+'Inputs-Preise'!$H$8)^AG$32),0)</f>
        <v>0</v>
      </c>
      <c r="AH38" s="93">
        <f>IF(AND(MOD((AH$32),$F38)=0,AH$32&lt;&gt;50),$H38*((1+'Inputs-Preise'!$H$8)^AH$32),0)</f>
        <v>0</v>
      </c>
      <c r="AI38" s="93">
        <f>IF(AND(MOD((AI$32),$F38)=0,AI$32&lt;&gt;50),$H38*((1+'Inputs-Preise'!$H$8)^AI$32),0)</f>
        <v>0</v>
      </c>
      <c r="AJ38" s="93">
        <f>IF(AND(MOD((AJ$32),$F38)=0,AJ$32&lt;&gt;50),$H38*((1+'Inputs-Preise'!$H$8)^AJ$32),0)</f>
        <v>0</v>
      </c>
      <c r="AK38" s="93">
        <f>IF(AND(MOD((AK$32),$F38)=0,AK$32&lt;&gt;50),$H38*((1+'Inputs-Preise'!$H$8)^AK$32),0)</f>
        <v>0</v>
      </c>
      <c r="AL38" s="93">
        <f>IF(AND(MOD((AL$32),$F38)=0,AL$32&lt;&gt;50),$H38*((1+'Inputs-Preise'!$H$8)^AL$32),0)</f>
        <v>0</v>
      </c>
      <c r="AM38" s="93">
        <f>IF(AND(MOD((AM$32),$F38)=0,AM$32&lt;&gt;50),$H38*((1+'Inputs-Preise'!$H$8)^AM$32),0)</f>
        <v>0</v>
      </c>
      <c r="AN38" s="93">
        <f>IF(AND(MOD((AN$32),$F38)=0,AN$32&lt;&gt;50),$H38*((1+'Inputs-Preise'!$H$8)^AN$32),0)</f>
        <v>0</v>
      </c>
      <c r="AO38" s="93">
        <f>IF(AND(MOD((AO$32),$F38)=0,AO$32&lt;&gt;50),$H38*((1+'Inputs-Preise'!$H$8)^AO$32),0)</f>
        <v>0</v>
      </c>
      <c r="AP38" s="93">
        <f>IF(AND(MOD((AP$32),$F38)=0,AP$32&lt;&gt;50),$H38*((1+'Inputs-Preise'!$H$8)^AP$32),0)</f>
        <v>0</v>
      </c>
      <c r="AQ38" s="93">
        <f>IF(AND(MOD((AQ$32),$F38)=0,AQ$32&lt;&gt;50),$H38*((1+'Inputs-Preise'!$H$8)^AQ$32),0)</f>
        <v>0</v>
      </c>
      <c r="AR38" s="93">
        <f>IF(AND(MOD((AR$32),$F38)=0,AR$32&lt;&gt;50),$H38*((1+'Inputs-Preise'!$H$8)^AR$32),0)</f>
        <v>0</v>
      </c>
      <c r="AS38" s="93">
        <f>IF(AND(MOD((AS$32),$F38)=0,AS$32&lt;&gt;50),$H38*((1+'Inputs-Preise'!$H$8)^AS$32),0)</f>
        <v>0</v>
      </c>
      <c r="AT38" s="93">
        <f>IF(AND(MOD((AT$32),$F38)=0,AT$32&lt;&gt;50),$H38*((1+'Inputs-Preise'!$H$8)^AT$32),0)</f>
        <v>0</v>
      </c>
      <c r="AU38" s="93">
        <f>IF(AND(MOD((AU$32),$F38)=0,AU$32&lt;&gt;50),$H38*((1+'Inputs-Preise'!$H$8)^AU$32),0)</f>
        <v>0</v>
      </c>
      <c r="AV38" s="93">
        <f>IF(AND(MOD((AV$32),$F38)=0,AV$32&lt;&gt;50),$H38*((1+'Inputs-Preise'!$H$8)^AV$32),0)</f>
        <v>0</v>
      </c>
      <c r="AW38" s="93">
        <f>IF(AND(MOD((AW$32),$F38)=0,AW$32&lt;&gt;50),$H38*((1+'Inputs-Preise'!$H$8)^AW$32),0)</f>
        <v>0</v>
      </c>
      <c r="AX38" s="93">
        <f>IF(AND(MOD((AX$32),$F38)=0,AX$32&lt;&gt;50),$H38*((1+'Inputs-Preise'!$H$8)^AX$32),0)</f>
        <v>0</v>
      </c>
      <c r="AY38" s="93">
        <f>IF(AND(MOD((AY$32),$F38)=0,AY$32&lt;&gt;50),$H38*((1+'Inputs-Preise'!$H$8)^AY$32),0)</f>
        <v>0</v>
      </c>
      <c r="AZ38" s="93">
        <f>IF(AND(MOD((AZ$32),$F38)=0,AZ$32&lt;&gt;50),$H38*((1+'Inputs-Preise'!$H$8)^AZ$32),0)</f>
        <v>0</v>
      </c>
      <c r="BA38" s="93">
        <f>IF(AND(MOD((BA$32),$F38)=0,BA$32&lt;&gt;50),$H38*((1+'Inputs-Preise'!$H$8)^BA$32),0)</f>
        <v>0</v>
      </c>
      <c r="BB38" s="93">
        <f>IF(AND(MOD((BB$32),$F38)=0,BB$32&lt;&gt;50),$H38*((1+'Inputs-Preise'!$H$8)^BB$32),0)</f>
        <v>0</v>
      </c>
      <c r="BC38" s="93">
        <f>IF(AND(MOD((BC$32),$F38)=0,BC$32&lt;&gt;50),$H38*((1+'Inputs-Preise'!$H$8)^BC$32),0)</f>
        <v>0</v>
      </c>
      <c r="BD38" s="93">
        <f>IF(AND(MOD((BD$32),$F38)=0,BD$32&lt;&gt;50),$H38*((1+'Inputs-Preise'!$H$8)^BD$32),0)</f>
        <v>0</v>
      </c>
      <c r="BE38" s="93">
        <f>IF(AND(MOD((BE$32),$F38)=0,BE$32&lt;&gt;50),$H38*((1+'Inputs-Preise'!$H$8)^BE$32),0)</f>
        <v>0</v>
      </c>
      <c r="BF38" s="93">
        <f>IF(AND(MOD((BF$32),$F38)=0,BF$32&lt;&gt;50),$H38*((1+'Inputs-Preise'!$H$8)^BF$32),0)</f>
        <v>0</v>
      </c>
      <c r="BG38" s="93">
        <f>IF(AND(MOD((BG$32),$F38)=0,BG$32&lt;&gt;50),$H38*((1+'Inputs-Preise'!$H$8)^BG$32),0)</f>
        <v>0</v>
      </c>
      <c r="BH38" s="93">
        <f>IF(AND(MOD((BH$32),$F38)=0,BH$32&lt;&gt;50),$H38*((1+'Inputs-Preise'!$H$8)^BH$32),0)</f>
        <v>0</v>
      </c>
      <c r="BI38" s="93">
        <f>IF(AND(MOD((BI$32),$F38)=0,BI$32&lt;&gt;50),$H38*((1+'Inputs-Preise'!$H$8)^BI$32),0)</f>
        <v>0</v>
      </c>
      <c r="BJ38" s="93">
        <f>IF(AND(MOD((BJ$32),$F38)=0,BJ$32&lt;&gt;50),$H38*((1+'Inputs-Preise'!$H$8)^BJ$32),0)</f>
        <v>0</v>
      </c>
      <c r="BK38" s="93">
        <f>IF(AND(MOD((BK$32),$F38)=0,BK$32&lt;&gt;50),$H38*((1+'Inputs-Preise'!$H$8)^BK$32),0)</f>
        <v>0</v>
      </c>
      <c r="BL38" s="93">
        <f>IF(AND(MOD((BL$32),$F38)=0,BL$32&lt;&gt;50),$H38*((1+'Inputs-Preise'!$H$8)^BL$32),0)</f>
        <v>0</v>
      </c>
      <c r="BM38" s="93">
        <f>IF(AND(MOD((BM$32),$F38)=0,BM$32&lt;&gt;50),$H38*((1+'Inputs-Preise'!$H$8)^BM$32),0)</f>
        <v>0</v>
      </c>
      <c r="BN38" s="93">
        <f>IF(AND(MOD((BN$32),$F38)=0,BN$32&lt;&gt;50),$H38*((1+'Inputs-Preise'!$H$8)^BN$32),0)</f>
        <v>0</v>
      </c>
    </row>
    <row r="39" spans="2:66" s="11" customFormat="1" ht="15" customHeight="1" x14ac:dyDescent="0.25">
      <c r="B39" s="124"/>
      <c r="D39" s="51">
        <v>480</v>
      </c>
      <c r="E39" s="51" t="s">
        <v>173</v>
      </c>
      <c r="F39" s="74">
        <v>10</v>
      </c>
      <c r="G39" s="53" t="s">
        <v>58</v>
      </c>
      <c r="H39" s="204">
        <f t="shared" si="0"/>
        <v>0</v>
      </c>
      <c r="I39" s="19"/>
      <c r="J39" s="93" t="s">
        <v>174</v>
      </c>
      <c r="K39" s="199"/>
      <c r="L39" s="199"/>
      <c r="M39" s="199"/>
      <c r="N39" s="36"/>
      <c r="O39" s="312"/>
      <c r="P39" s="313"/>
      <c r="Q39" s="93">
        <f>IF(AND(MOD((Q$32),$F39)=0,Q$32&lt;&gt;50),$H39*((1+'Inputs-Preise'!$H$8)^Q$32),0)</f>
        <v>0</v>
      </c>
      <c r="R39" s="93">
        <f>IF(AND(MOD((R$32),$F39)=0,R$32&lt;&gt;50),$H39*((1+'Inputs-Preise'!$H$8)^R$32),0)</f>
        <v>0</v>
      </c>
      <c r="S39" s="93">
        <f>IF(AND(MOD((S$32),$F39)=0,S$32&lt;&gt;50),$H39*((1+'Inputs-Preise'!$H$8)^S$32),0)</f>
        <v>0</v>
      </c>
      <c r="T39" s="93">
        <f>IF(AND(MOD((T$32),$F39)=0,T$32&lt;&gt;50),$H39*((1+'Inputs-Preise'!$H$8)^T$32),0)</f>
        <v>0</v>
      </c>
      <c r="U39" s="93">
        <f>IF(AND(MOD((U$32),$F39)=0,U$32&lt;&gt;50),$H39*((1+'Inputs-Preise'!$H$8)^U$32),0)</f>
        <v>0</v>
      </c>
      <c r="V39" s="93">
        <f>IF(AND(MOD((V$32),$F39)=0,V$32&lt;&gt;50),$H39*((1+'Inputs-Preise'!$H$8)^V$32),0)</f>
        <v>0</v>
      </c>
      <c r="W39" s="93">
        <f>IF(AND(MOD((W$32),$F39)=0,W$32&lt;&gt;50),$H39*((1+'Inputs-Preise'!$H$8)^W$32),0)</f>
        <v>0</v>
      </c>
      <c r="X39" s="93">
        <f>IF(AND(MOD((X$32),$F39)=0,X$32&lt;&gt;50),$H39*((1+'Inputs-Preise'!$H$8)^X$32),0)</f>
        <v>0</v>
      </c>
      <c r="Y39" s="93">
        <f>IF(AND(MOD((Y$32),$F39)=0,Y$32&lt;&gt;50),$H39*((1+'Inputs-Preise'!$H$8)^Y$32),0)</f>
        <v>0</v>
      </c>
      <c r="Z39" s="93">
        <f>IF(AND(MOD((Z$32),$F39)=0,Z$32&lt;&gt;50),$H39*((1+'Inputs-Preise'!$H$8)^Z$32),0)</f>
        <v>0</v>
      </c>
      <c r="AA39" s="93">
        <f>IF(AND(MOD((AA$32),$F39)=0,AA$32&lt;&gt;50),$H39*((1+'Inputs-Preise'!$H$8)^AA$32),0)</f>
        <v>0</v>
      </c>
      <c r="AB39" s="93">
        <f>IF(AND(MOD((AB$32),$F39)=0,AB$32&lt;&gt;50),$H39*((1+'Inputs-Preise'!$H$8)^AB$32),0)</f>
        <v>0</v>
      </c>
      <c r="AC39" s="93">
        <f>IF(AND(MOD((AC$32),$F39)=0,AC$32&lt;&gt;50),$H39*((1+'Inputs-Preise'!$H$8)^AC$32),0)</f>
        <v>0</v>
      </c>
      <c r="AD39" s="93">
        <f>IF(AND(MOD((AD$32),$F39)=0,AD$32&lt;&gt;50),$H39*((1+'Inputs-Preise'!$H$8)^AD$32),0)</f>
        <v>0</v>
      </c>
      <c r="AE39" s="93">
        <f>IF(AND(MOD((AE$32),$F39)=0,AE$32&lt;&gt;50),$H39*((1+'Inputs-Preise'!$H$8)^AE$32),0)</f>
        <v>0</v>
      </c>
      <c r="AF39" s="93">
        <f>IF(AND(MOD((AF$32),$F39)=0,AF$32&lt;&gt;50),$H39*((1+'Inputs-Preise'!$H$8)^AF$32),0)</f>
        <v>0</v>
      </c>
      <c r="AG39" s="93">
        <f>IF(AND(MOD((AG$32),$F39)=0,AG$32&lt;&gt;50),$H39*((1+'Inputs-Preise'!$H$8)^AG$32),0)</f>
        <v>0</v>
      </c>
      <c r="AH39" s="93">
        <f>IF(AND(MOD((AH$32),$F39)=0,AH$32&lt;&gt;50),$H39*((1+'Inputs-Preise'!$H$8)^AH$32),0)</f>
        <v>0</v>
      </c>
      <c r="AI39" s="93">
        <f>IF(AND(MOD((AI$32),$F39)=0,AI$32&lt;&gt;50),$H39*((1+'Inputs-Preise'!$H$8)^AI$32),0)</f>
        <v>0</v>
      </c>
      <c r="AJ39" s="93">
        <f>IF(AND(MOD((AJ$32),$F39)=0,AJ$32&lt;&gt;50),$H39*((1+'Inputs-Preise'!$H$8)^AJ$32),0)</f>
        <v>0</v>
      </c>
      <c r="AK39" s="93">
        <f>IF(AND(MOD((AK$32),$F39)=0,AK$32&lt;&gt;50),$H39*((1+'Inputs-Preise'!$H$8)^AK$32),0)</f>
        <v>0</v>
      </c>
      <c r="AL39" s="93">
        <f>IF(AND(MOD((AL$32),$F39)=0,AL$32&lt;&gt;50),$H39*((1+'Inputs-Preise'!$H$8)^AL$32),0)</f>
        <v>0</v>
      </c>
      <c r="AM39" s="93">
        <f>IF(AND(MOD((AM$32),$F39)=0,AM$32&lt;&gt;50),$H39*((1+'Inputs-Preise'!$H$8)^AM$32),0)</f>
        <v>0</v>
      </c>
      <c r="AN39" s="93">
        <f>IF(AND(MOD((AN$32),$F39)=0,AN$32&lt;&gt;50),$H39*((1+'Inputs-Preise'!$H$8)^AN$32),0)</f>
        <v>0</v>
      </c>
      <c r="AO39" s="93">
        <f>IF(AND(MOD((AO$32),$F39)=0,AO$32&lt;&gt;50),$H39*((1+'Inputs-Preise'!$H$8)^AO$32),0)</f>
        <v>0</v>
      </c>
      <c r="AP39" s="93">
        <f>IF(AND(MOD((AP$32),$F39)=0,AP$32&lt;&gt;50),$H39*((1+'Inputs-Preise'!$H$8)^AP$32),0)</f>
        <v>0</v>
      </c>
      <c r="AQ39" s="93">
        <f>IF(AND(MOD((AQ$32),$F39)=0,AQ$32&lt;&gt;50),$H39*((1+'Inputs-Preise'!$H$8)^AQ$32),0)</f>
        <v>0</v>
      </c>
      <c r="AR39" s="93">
        <f>IF(AND(MOD((AR$32),$F39)=0,AR$32&lt;&gt;50),$H39*((1+'Inputs-Preise'!$H$8)^AR$32),0)</f>
        <v>0</v>
      </c>
      <c r="AS39" s="93">
        <f>IF(AND(MOD((AS$32),$F39)=0,AS$32&lt;&gt;50),$H39*((1+'Inputs-Preise'!$H$8)^AS$32),0)</f>
        <v>0</v>
      </c>
      <c r="AT39" s="93">
        <f>IF(AND(MOD((AT$32),$F39)=0,AT$32&lt;&gt;50),$H39*((1+'Inputs-Preise'!$H$8)^AT$32),0)</f>
        <v>0</v>
      </c>
      <c r="AU39" s="93">
        <f>IF(AND(MOD((AU$32),$F39)=0,AU$32&lt;&gt;50),$H39*((1+'Inputs-Preise'!$H$8)^AU$32),0)</f>
        <v>0</v>
      </c>
      <c r="AV39" s="93">
        <f>IF(AND(MOD((AV$32),$F39)=0,AV$32&lt;&gt;50),$H39*((1+'Inputs-Preise'!$H$8)^AV$32),0)</f>
        <v>0</v>
      </c>
      <c r="AW39" s="93">
        <f>IF(AND(MOD((AW$32),$F39)=0,AW$32&lt;&gt;50),$H39*((1+'Inputs-Preise'!$H$8)^AW$32),0)</f>
        <v>0</v>
      </c>
      <c r="AX39" s="93">
        <f>IF(AND(MOD((AX$32),$F39)=0,AX$32&lt;&gt;50),$H39*((1+'Inputs-Preise'!$H$8)^AX$32),0)</f>
        <v>0</v>
      </c>
      <c r="AY39" s="93">
        <f>IF(AND(MOD((AY$32),$F39)=0,AY$32&lt;&gt;50),$H39*((1+'Inputs-Preise'!$H$8)^AY$32),0)</f>
        <v>0</v>
      </c>
      <c r="AZ39" s="93">
        <f>IF(AND(MOD((AZ$32),$F39)=0,AZ$32&lt;&gt;50),$H39*((1+'Inputs-Preise'!$H$8)^AZ$32),0)</f>
        <v>0</v>
      </c>
      <c r="BA39" s="93">
        <f>IF(AND(MOD((BA$32),$F39)=0,BA$32&lt;&gt;50),$H39*((1+'Inputs-Preise'!$H$8)^BA$32),0)</f>
        <v>0</v>
      </c>
      <c r="BB39" s="93">
        <f>IF(AND(MOD((BB$32),$F39)=0,BB$32&lt;&gt;50),$H39*((1+'Inputs-Preise'!$H$8)^BB$32),0)</f>
        <v>0</v>
      </c>
      <c r="BC39" s="93">
        <f>IF(AND(MOD((BC$32),$F39)=0,BC$32&lt;&gt;50),$H39*((1+'Inputs-Preise'!$H$8)^BC$32),0)</f>
        <v>0</v>
      </c>
      <c r="BD39" s="93">
        <f>IF(AND(MOD((BD$32),$F39)=0,BD$32&lt;&gt;50),$H39*((1+'Inputs-Preise'!$H$8)^BD$32),0)</f>
        <v>0</v>
      </c>
      <c r="BE39" s="93">
        <f>IF(AND(MOD((BE$32),$F39)=0,BE$32&lt;&gt;50),$H39*((1+'Inputs-Preise'!$H$8)^BE$32),0)</f>
        <v>0</v>
      </c>
      <c r="BF39" s="93">
        <f>IF(AND(MOD((BF$32),$F39)=0,BF$32&lt;&gt;50),$H39*((1+'Inputs-Preise'!$H$8)^BF$32),0)</f>
        <v>0</v>
      </c>
      <c r="BG39" s="93">
        <f>IF(AND(MOD((BG$32),$F39)=0,BG$32&lt;&gt;50),$H39*((1+'Inputs-Preise'!$H$8)^BG$32),0)</f>
        <v>0</v>
      </c>
      <c r="BH39" s="93">
        <f>IF(AND(MOD((BH$32),$F39)=0,BH$32&lt;&gt;50),$H39*((1+'Inputs-Preise'!$H$8)^BH$32),0)</f>
        <v>0</v>
      </c>
      <c r="BI39" s="93">
        <f>IF(AND(MOD((BI$32),$F39)=0,BI$32&lt;&gt;50),$H39*((1+'Inputs-Preise'!$H$8)^BI$32),0)</f>
        <v>0</v>
      </c>
      <c r="BJ39" s="93">
        <f>IF(AND(MOD((BJ$32),$F39)=0,BJ$32&lt;&gt;50),$H39*((1+'Inputs-Preise'!$H$8)^BJ$32),0)</f>
        <v>0</v>
      </c>
      <c r="BK39" s="93">
        <f>IF(AND(MOD((BK$32),$F39)=0,BK$32&lt;&gt;50),$H39*((1+'Inputs-Preise'!$H$8)^BK$32),0)</f>
        <v>0</v>
      </c>
      <c r="BL39" s="93">
        <f>IF(AND(MOD((BL$32),$F39)=0,BL$32&lt;&gt;50),$H39*((1+'Inputs-Preise'!$H$8)^BL$32),0)</f>
        <v>0</v>
      </c>
      <c r="BM39" s="93">
        <f>IF(AND(MOD((BM$32),$F39)=0,BM$32&lt;&gt;50),$H39*((1+'Inputs-Preise'!$H$8)^BM$32),0)</f>
        <v>0</v>
      </c>
      <c r="BN39" s="93">
        <f>IF(AND(MOD((BN$32),$F39)=0,BN$32&lt;&gt;50),$H39*((1+'Inputs-Preise'!$H$8)^BN$32),0)</f>
        <v>0</v>
      </c>
    </row>
    <row r="40" spans="2:66" s="11" customFormat="1" ht="15" customHeight="1" x14ac:dyDescent="0.25">
      <c r="B40" s="124"/>
      <c r="D40" s="72"/>
      <c r="E40" s="71"/>
      <c r="F40" s="73"/>
      <c r="H40" s="206">
        <f>SUM(H33:H39)</f>
        <v>0</v>
      </c>
      <c r="I40" s="19"/>
      <c r="J40" s="93" t="s">
        <v>141</v>
      </c>
      <c r="K40" s="199"/>
      <c r="L40" s="199"/>
      <c r="M40" s="199"/>
      <c r="N40" s="36"/>
      <c r="O40" s="36"/>
      <c r="P40" s="224" t="s">
        <v>20</v>
      </c>
      <c r="Q40" s="93">
        <f>SUM(Q33:Q39)/(1+'Inputs-Preise'!$H$7)^Q32</f>
        <v>0</v>
      </c>
      <c r="R40" s="93">
        <f>SUM(R33:R39)/(1+'Inputs-Preise'!$H$7)^R32</f>
        <v>0</v>
      </c>
      <c r="S40" s="93">
        <f>SUM(S33:S39)/(1+'Inputs-Preise'!$H$7)^S32</f>
        <v>0</v>
      </c>
      <c r="T40" s="93">
        <f>SUM(T33:T39)/(1+'Inputs-Preise'!$H$7)^T32</f>
        <v>0</v>
      </c>
      <c r="U40" s="93">
        <f>SUM(U33:U39)/(1+'Inputs-Preise'!$H$7)^U32</f>
        <v>0</v>
      </c>
      <c r="V40" s="93">
        <f>SUM(V33:V39)/(1+'Inputs-Preise'!$H$7)^V32</f>
        <v>0</v>
      </c>
      <c r="W40" s="93">
        <f>SUM(W33:W39)/(1+'Inputs-Preise'!$H$7)^W32</f>
        <v>0</v>
      </c>
      <c r="X40" s="93">
        <f>SUM(X33:X39)/(1+'Inputs-Preise'!$H$7)^X32</f>
        <v>0</v>
      </c>
      <c r="Y40" s="93">
        <f>SUM(Y33:Y39)/(1+'Inputs-Preise'!$H$7)^Y32</f>
        <v>0</v>
      </c>
      <c r="Z40" s="93">
        <f>SUM(Z33:Z39)/(1+'Inputs-Preise'!$H$7)^Z32</f>
        <v>0</v>
      </c>
      <c r="AA40" s="93">
        <f>SUM(AA33:AA39)/(1+'Inputs-Preise'!$H$7)^AA32</f>
        <v>0</v>
      </c>
      <c r="AB40" s="93">
        <f>SUM(AB33:AB39)/(1+'Inputs-Preise'!$H$7)^AB32</f>
        <v>0</v>
      </c>
      <c r="AC40" s="93">
        <f>SUM(AC33:AC39)/(1+'Inputs-Preise'!$H$7)^AC32</f>
        <v>0</v>
      </c>
      <c r="AD40" s="93">
        <f>SUM(AD33:AD39)/(1+'Inputs-Preise'!$H$7)^AD32</f>
        <v>0</v>
      </c>
      <c r="AE40" s="93">
        <f>SUM(AE33:AE39)/(1+'Inputs-Preise'!$H$7)^AE32</f>
        <v>0</v>
      </c>
      <c r="AF40" s="93">
        <f>SUM(AF33:AF39)/(1+'Inputs-Preise'!$H$7)^AF32</f>
        <v>0</v>
      </c>
      <c r="AG40" s="93">
        <f>SUM(AG33:AG39)/(1+'Inputs-Preise'!$H$7)^AG32</f>
        <v>0</v>
      </c>
      <c r="AH40" s="93">
        <f>SUM(AH33:AH39)/(1+'Inputs-Preise'!$H$7)^AH32</f>
        <v>0</v>
      </c>
      <c r="AI40" s="93">
        <f>SUM(AI33:AI39)/(1+'Inputs-Preise'!$H$7)^AI32</f>
        <v>0</v>
      </c>
      <c r="AJ40" s="93">
        <f>SUM(AJ33:AJ39)/(1+'Inputs-Preise'!$H$7)^AJ32</f>
        <v>0</v>
      </c>
      <c r="AK40" s="93">
        <f>SUM(AK33:AK39)/(1+'Inputs-Preise'!$H$7)^AK32</f>
        <v>0</v>
      </c>
      <c r="AL40" s="93">
        <f>SUM(AL33:AL39)/(1+'Inputs-Preise'!$H$7)^AL32</f>
        <v>0</v>
      </c>
      <c r="AM40" s="93">
        <f>SUM(AM33:AM39)/(1+'Inputs-Preise'!$H$7)^AM32</f>
        <v>0</v>
      </c>
      <c r="AN40" s="93">
        <f>SUM(AN33:AN39)/(1+'Inputs-Preise'!$H$7)^AN32</f>
        <v>0</v>
      </c>
      <c r="AO40" s="93">
        <f>SUM(AO33:AO39)/(1+'Inputs-Preise'!$H$7)^AO32</f>
        <v>0</v>
      </c>
      <c r="AP40" s="93">
        <f>SUM(AP33:AP39)/(1+'Inputs-Preise'!$H$7)^AP32</f>
        <v>0</v>
      </c>
      <c r="AQ40" s="93">
        <f>SUM(AQ33:AQ39)/(1+'Inputs-Preise'!$H$7)^AQ32</f>
        <v>0</v>
      </c>
      <c r="AR40" s="93">
        <f>SUM(AR33:AR39)/(1+'Inputs-Preise'!$H$7)^AR32</f>
        <v>0</v>
      </c>
      <c r="AS40" s="93">
        <f>SUM(AS33:AS39)/(1+'Inputs-Preise'!$H$7)^AS32</f>
        <v>0</v>
      </c>
      <c r="AT40" s="93">
        <f>SUM(AT33:AT39)/(1+'Inputs-Preise'!$H$7)^AT32</f>
        <v>0</v>
      </c>
      <c r="AU40" s="93">
        <f>SUM(AU33:AU39)/(1+'Inputs-Preise'!$H$7)^AU32</f>
        <v>0</v>
      </c>
      <c r="AV40" s="93">
        <f>SUM(AV33:AV39)/(1+'Inputs-Preise'!$H$7)^AV32</f>
        <v>0</v>
      </c>
      <c r="AW40" s="93">
        <f>SUM(AW33:AW39)/(1+'Inputs-Preise'!$H$7)^AW32</f>
        <v>0</v>
      </c>
      <c r="AX40" s="93">
        <f>SUM(AX33:AX39)/(1+'Inputs-Preise'!$H$7)^AX32</f>
        <v>0</v>
      </c>
      <c r="AY40" s="93">
        <f>SUM(AY33:AY39)/(1+'Inputs-Preise'!$H$7)^AY32</f>
        <v>0</v>
      </c>
      <c r="AZ40" s="93">
        <f>SUM(AZ33:AZ39)/(1+'Inputs-Preise'!$H$7)^AZ32</f>
        <v>0</v>
      </c>
      <c r="BA40" s="93">
        <f>SUM(BA33:BA39)/(1+'Inputs-Preise'!$H$7)^BA32</f>
        <v>0</v>
      </c>
      <c r="BB40" s="93">
        <f>SUM(BB33:BB39)/(1+'Inputs-Preise'!$H$7)^BB32</f>
        <v>0</v>
      </c>
      <c r="BC40" s="93">
        <f>SUM(BC33:BC39)/(1+'Inputs-Preise'!$H$7)^BC32</f>
        <v>0</v>
      </c>
      <c r="BD40" s="93">
        <f>SUM(BD33:BD39)/(1+'Inputs-Preise'!$H$7)^BD32</f>
        <v>0</v>
      </c>
      <c r="BE40" s="93">
        <f>SUM(BE33:BE39)/(1+'Inputs-Preise'!$H$7)^BE32</f>
        <v>0</v>
      </c>
      <c r="BF40" s="93">
        <f>SUM(BF33:BF39)/(1+'Inputs-Preise'!$H$7)^BF32</f>
        <v>0</v>
      </c>
      <c r="BG40" s="93">
        <f>SUM(BG33:BG39)/(1+'Inputs-Preise'!$H$7)^BG32</f>
        <v>0</v>
      </c>
      <c r="BH40" s="93">
        <f>SUM(BH33:BH39)/(1+'Inputs-Preise'!$H$7)^BH32</f>
        <v>0</v>
      </c>
      <c r="BI40" s="93">
        <f>SUM(BI33:BI39)/(1+'Inputs-Preise'!$H$7)^BI32</f>
        <v>0</v>
      </c>
      <c r="BJ40" s="93">
        <f>SUM(BJ33:BJ39)/(1+'Inputs-Preise'!$H$7)^BJ32</f>
        <v>0</v>
      </c>
      <c r="BK40" s="93">
        <f>SUM(BK33:BK39)/(1+'Inputs-Preise'!$H$7)^BK32</f>
        <v>0</v>
      </c>
      <c r="BL40" s="93">
        <f>SUM(BL33:BL39)/(1+'Inputs-Preise'!$H$7)^BL32</f>
        <v>0</v>
      </c>
      <c r="BM40" s="93">
        <f>SUM(BM33:BM39)/(1+'Inputs-Preise'!$H$7)^BM32</f>
        <v>0</v>
      </c>
      <c r="BN40" s="93">
        <f>SUM(BN33:BN39)/(1+'Inputs-Preise'!$H$7)^BN32</f>
        <v>0</v>
      </c>
    </row>
    <row r="41" spans="2:66" s="11" customFormat="1" ht="15" customHeight="1" x14ac:dyDescent="0.25">
      <c r="B41" s="124"/>
      <c r="D41" s="72"/>
      <c r="E41" s="71"/>
      <c r="F41" s="73"/>
      <c r="H41" s="270"/>
      <c r="I41" s="19"/>
      <c r="J41" s="93"/>
      <c r="K41" s="199"/>
      <c r="L41" s="199"/>
      <c r="M41" s="199"/>
      <c r="N41" s="36"/>
      <c r="O41" s="36"/>
      <c r="P41" s="224"/>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row>
    <row r="42" spans="2:66" s="11" customFormat="1" ht="15" customHeight="1" x14ac:dyDescent="0.25">
      <c r="B42" s="124"/>
      <c r="D42" s="72"/>
      <c r="E42" s="71"/>
      <c r="F42" s="73"/>
      <c r="H42" s="270"/>
      <c r="I42" s="19"/>
      <c r="J42" s="93"/>
      <c r="K42" s="199"/>
      <c r="L42" s="199"/>
      <c r="M42" s="199"/>
      <c r="N42" s="36"/>
      <c r="O42" s="36"/>
      <c r="P42" s="224"/>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row>
    <row r="43" spans="2:66" s="11" customFormat="1" ht="15" customHeight="1" x14ac:dyDescent="0.25">
      <c r="B43" s="150"/>
      <c r="D43" s="45"/>
      <c r="E43" s="45"/>
      <c r="F43" s="45"/>
      <c r="G43" s="45"/>
      <c r="H43" s="286"/>
      <c r="I43" s="19"/>
      <c r="J43" s="93"/>
      <c r="K43" s="199"/>
      <c r="L43" s="199"/>
      <c r="M43" s="199"/>
      <c r="N43" s="36"/>
      <c r="O43" s="36"/>
      <c r="P43" s="224"/>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row>
    <row r="44" spans="2:66" s="37" customFormat="1" ht="24.95" customHeight="1" x14ac:dyDescent="0.25">
      <c r="B44" s="271"/>
      <c r="C44" s="272"/>
      <c r="D44" s="318" t="s">
        <v>180</v>
      </c>
      <c r="E44" s="318"/>
      <c r="F44" s="318"/>
      <c r="G44" s="318"/>
      <c r="H44" s="319"/>
      <c r="I44" s="216"/>
      <c r="J44" s="198"/>
      <c r="K44" s="216"/>
      <c r="L44" s="216"/>
      <c r="M44" s="256"/>
      <c r="N44" s="256"/>
      <c r="O44" s="25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row>
    <row r="45" spans="2:66" s="37" customFormat="1" ht="27" customHeight="1" x14ac:dyDescent="0.25">
      <c r="B45" s="273"/>
      <c r="D45" s="37" t="s">
        <v>7</v>
      </c>
      <c r="F45" s="320" t="s">
        <v>192</v>
      </c>
      <c r="G45" s="320"/>
      <c r="H45" s="274">
        <f>SUM(Q59:BN59)</f>
        <v>0</v>
      </c>
      <c r="I45" s="199"/>
      <c r="J45" s="93" t="s">
        <v>56</v>
      </c>
      <c r="K45" s="199"/>
      <c r="L45" s="199"/>
      <c r="M45" s="199"/>
      <c r="N45" s="36"/>
      <c r="O45" s="36"/>
      <c r="P45" s="219"/>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row>
    <row r="46" spans="2:66" s="37" customFormat="1" ht="15" customHeight="1" x14ac:dyDescent="0.25">
      <c r="B46" s="273"/>
      <c r="H46" s="275"/>
      <c r="I46" s="199"/>
      <c r="J46" s="93"/>
      <c r="K46" s="199"/>
      <c r="L46" s="199"/>
      <c r="M46" s="199"/>
      <c r="N46" s="36"/>
      <c r="O46" s="36"/>
      <c r="P46" s="219"/>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row>
    <row r="47" spans="2:66" s="37" customFormat="1" ht="24.95" customHeight="1" x14ac:dyDescent="0.25">
      <c r="B47" s="276"/>
      <c r="C47" s="277"/>
      <c r="D47" s="316" t="s">
        <v>53</v>
      </c>
      <c r="E47" s="316"/>
      <c r="F47" s="316"/>
      <c r="G47" s="316"/>
      <c r="H47" s="317"/>
      <c r="I47" s="216"/>
      <c r="J47" s="198"/>
      <c r="K47" s="216"/>
      <c r="L47" s="216"/>
      <c r="M47" s="256"/>
      <c r="N47" s="256"/>
      <c r="O47" s="25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row>
    <row r="48" spans="2:66" s="37" customFormat="1" x14ac:dyDescent="0.25">
      <c r="B48" s="273"/>
      <c r="D48" s="37" t="s">
        <v>55</v>
      </c>
      <c r="E48" s="37" t="s">
        <v>54</v>
      </c>
      <c r="F48" s="24" t="s">
        <v>165</v>
      </c>
      <c r="G48" s="24" t="s">
        <v>166</v>
      </c>
      <c r="H48" s="275"/>
      <c r="I48" s="199"/>
      <c r="J48" s="93"/>
      <c r="K48" s="199"/>
      <c r="L48" s="199"/>
      <c r="M48" s="199"/>
      <c r="N48" s="199"/>
      <c r="O48" s="218"/>
      <c r="P48" s="218"/>
      <c r="Q48" s="221" t="s">
        <v>21</v>
      </c>
      <c r="R48" s="221" t="s">
        <v>21</v>
      </c>
      <c r="S48" s="221" t="s">
        <v>21</v>
      </c>
      <c r="T48" s="221" t="s">
        <v>21</v>
      </c>
      <c r="U48" s="221" t="s">
        <v>21</v>
      </c>
      <c r="V48" s="221" t="s">
        <v>21</v>
      </c>
      <c r="W48" s="221" t="s">
        <v>21</v>
      </c>
      <c r="X48" s="221" t="s">
        <v>21</v>
      </c>
      <c r="Y48" s="221" t="s">
        <v>21</v>
      </c>
      <c r="Z48" s="221" t="s">
        <v>21</v>
      </c>
      <c r="AA48" s="221" t="s">
        <v>21</v>
      </c>
      <c r="AB48" s="221" t="s">
        <v>21</v>
      </c>
      <c r="AC48" s="221" t="s">
        <v>21</v>
      </c>
      <c r="AD48" s="221" t="s">
        <v>21</v>
      </c>
      <c r="AE48" s="221" t="s">
        <v>21</v>
      </c>
      <c r="AF48" s="221" t="s">
        <v>21</v>
      </c>
      <c r="AG48" s="221" t="s">
        <v>21</v>
      </c>
      <c r="AH48" s="221" t="s">
        <v>21</v>
      </c>
      <c r="AI48" s="221" t="s">
        <v>21</v>
      </c>
      <c r="AJ48" s="221" t="s">
        <v>21</v>
      </c>
      <c r="AK48" s="221" t="s">
        <v>21</v>
      </c>
      <c r="AL48" s="221" t="s">
        <v>21</v>
      </c>
      <c r="AM48" s="221" t="s">
        <v>21</v>
      </c>
      <c r="AN48" s="221" t="s">
        <v>21</v>
      </c>
      <c r="AO48" s="221" t="s">
        <v>21</v>
      </c>
      <c r="AP48" s="221" t="s">
        <v>21</v>
      </c>
      <c r="AQ48" s="221" t="s">
        <v>21</v>
      </c>
      <c r="AR48" s="221" t="s">
        <v>21</v>
      </c>
      <c r="AS48" s="221" t="s">
        <v>21</v>
      </c>
      <c r="AT48" s="221" t="s">
        <v>21</v>
      </c>
      <c r="AU48" s="221" t="s">
        <v>21</v>
      </c>
      <c r="AV48" s="221" t="s">
        <v>21</v>
      </c>
      <c r="AW48" s="221" t="s">
        <v>21</v>
      </c>
      <c r="AX48" s="221" t="s">
        <v>21</v>
      </c>
      <c r="AY48" s="221" t="s">
        <v>21</v>
      </c>
      <c r="AZ48" s="221" t="s">
        <v>21</v>
      </c>
      <c r="BA48" s="221" t="s">
        <v>21</v>
      </c>
      <c r="BB48" s="221" t="s">
        <v>21</v>
      </c>
      <c r="BC48" s="221" t="s">
        <v>21</v>
      </c>
      <c r="BD48" s="221" t="s">
        <v>21</v>
      </c>
      <c r="BE48" s="221" t="s">
        <v>21</v>
      </c>
      <c r="BF48" s="221" t="s">
        <v>21</v>
      </c>
      <c r="BG48" s="221" t="s">
        <v>21</v>
      </c>
      <c r="BH48" s="221" t="s">
        <v>21</v>
      </c>
      <c r="BI48" s="221" t="s">
        <v>21</v>
      </c>
      <c r="BJ48" s="221" t="s">
        <v>21</v>
      </c>
      <c r="BK48" s="221" t="s">
        <v>21</v>
      </c>
      <c r="BL48" s="221" t="s">
        <v>21</v>
      </c>
      <c r="BM48" s="221" t="s">
        <v>21</v>
      </c>
      <c r="BN48" s="221" t="s">
        <v>21</v>
      </c>
    </row>
    <row r="49" spans="2:66" s="37" customFormat="1" x14ac:dyDescent="0.25">
      <c r="B49" s="273"/>
      <c r="H49" s="275"/>
      <c r="I49" s="199"/>
      <c r="J49" s="93"/>
      <c r="K49" s="199"/>
      <c r="L49" s="199"/>
      <c r="M49" s="199"/>
      <c r="N49" s="311"/>
      <c r="O49" s="311"/>
      <c r="P49" s="311"/>
      <c r="Q49" s="222">
        <v>1</v>
      </c>
      <c r="R49" s="223">
        <v>2</v>
      </c>
      <c r="S49" s="223">
        <v>3</v>
      </c>
      <c r="T49" s="223">
        <v>4</v>
      </c>
      <c r="U49" s="223">
        <v>5</v>
      </c>
      <c r="V49" s="223">
        <v>6</v>
      </c>
      <c r="W49" s="223">
        <v>7</v>
      </c>
      <c r="X49" s="223">
        <v>8</v>
      </c>
      <c r="Y49" s="223">
        <v>9</v>
      </c>
      <c r="Z49" s="223">
        <v>10</v>
      </c>
      <c r="AA49" s="223">
        <v>11</v>
      </c>
      <c r="AB49" s="223">
        <v>12</v>
      </c>
      <c r="AC49" s="223">
        <v>13</v>
      </c>
      <c r="AD49" s="223">
        <v>14</v>
      </c>
      <c r="AE49" s="223">
        <v>15</v>
      </c>
      <c r="AF49" s="223">
        <v>16</v>
      </c>
      <c r="AG49" s="223">
        <v>17</v>
      </c>
      <c r="AH49" s="223">
        <v>18</v>
      </c>
      <c r="AI49" s="223">
        <v>19</v>
      </c>
      <c r="AJ49" s="223">
        <v>20</v>
      </c>
      <c r="AK49" s="223">
        <v>21</v>
      </c>
      <c r="AL49" s="223">
        <v>22</v>
      </c>
      <c r="AM49" s="223">
        <v>23</v>
      </c>
      <c r="AN49" s="223">
        <v>24</v>
      </c>
      <c r="AO49" s="223">
        <v>25</v>
      </c>
      <c r="AP49" s="223">
        <v>26</v>
      </c>
      <c r="AQ49" s="223">
        <v>27</v>
      </c>
      <c r="AR49" s="223">
        <v>28</v>
      </c>
      <c r="AS49" s="223">
        <v>29</v>
      </c>
      <c r="AT49" s="223">
        <v>30</v>
      </c>
      <c r="AU49" s="223">
        <v>31</v>
      </c>
      <c r="AV49" s="223">
        <v>32</v>
      </c>
      <c r="AW49" s="223">
        <v>33</v>
      </c>
      <c r="AX49" s="223">
        <v>34</v>
      </c>
      <c r="AY49" s="223">
        <v>35</v>
      </c>
      <c r="AZ49" s="223">
        <v>36</v>
      </c>
      <c r="BA49" s="223">
        <v>37</v>
      </c>
      <c r="BB49" s="223">
        <v>38</v>
      </c>
      <c r="BC49" s="223">
        <v>39</v>
      </c>
      <c r="BD49" s="223">
        <v>40</v>
      </c>
      <c r="BE49" s="223">
        <v>41</v>
      </c>
      <c r="BF49" s="223">
        <v>42</v>
      </c>
      <c r="BG49" s="223">
        <v>43</v>
      </c>
      <c r="BH49" s="223">
        <v>44</v>
      </c>
      <c r="BI49" s="223">
        <v>45</v>
      </c>
      <c r="BJ49" s="223">
        <v>46</v>
      </c>
      <c r="BK49" s="223">
        <v>47</v>
      </c>
      <c r="BL49" s="223">
        <v>48</v>
      </c>
      <c r="BM49" s="223">
        <v>49</v>
      </c>
      <c r="BN49" s="223">
        <v>50</v>
      </c>
    </row>
    <row r="50" spans="2:66" s="37" customFormat="1" ht="15" customHeight="1" x14ac:dyDescent="0.25">
      <c r="B50" s="273"/>
      <c r="D50" s="217">
        <v>541</v>
      </c>
      <c r="E50" s="217" t="s">
        <v>182</v>
      </c>
      <c r="F50" s="258">
        <v>9.2999999999999992E-3</v>
      </c>
      <c r="G50" s="258">
        <v>1.0699999999999999E-2</v>
      </c>
      <c r="H50" s="278">
        <v>0</v>
      </c>
      <c r="I50" s="199"/>
      <c r="J50" s="199">
        <f>Q50/(1+'Inputs-Preise'!$H$7)^$Q$16</f>
        <v>0</v>
      </c>
      <c r="K50" s="199"/>
      <c r="M50" s="199"/>
      <c r="N50" s="216"/>
      <c r="O50" s="312" t="s">
        <v>80</v>
      </c>
      <c r="P50" s="313" t="s">
        <v>79</v>
      </c>
      <c r="Q50" s="93">
        <f>((F50+G50)*H50*(1+'Inputs-Preise'!$H$8))</f>
        <v>0</v>
      </c>
      <c r="R50" s="93">
        <f>((Q50)*(1+'Inputs-Preise'!$H$8))</f>
        <v>0</v>
      </c>
      <c r="S50" s="93">
        <f>((R50)*(1+'Inputs-Preise'!$H$8))</f>
        <v>0</v>
      </c>
      <c r="T50" s="93">
        <f>((S50)*(1+'Inputs-Preise'!$H$8))</f>
        <v>0</v>
      </c>
      <c r="U50" s="93">
        <f>((T50)*(1+'Inputs-Preise'!$H$8))</f>
        <v>0</v>
      </c>
      <c r="V50" s="93">
        <f>((U50)*(1+'Inputs-Preise'!$H$8))</f>
        <v>0</v>
      </c>
      <c r="W50" s="93">
        <f>((V50)*(1+'Inputs-Preise'!$H$8))</f>
        <v>0</v>
      </c>
      <c r="X50" s="93">
        <f>((W50)*(1+'Inputs-Preise'!$H$8))</f>
        <v>0</v>
      </c>
      <c r="Y50" s="93">
        <f>((X50)*(1+'Inputs-Preise'!$H$8))</f>
        <v>0</v>
      </c>
      <c r="Z50" s="93">
        <f>((Y50)*(1+'Inputs-Preise'!$H$8))</f>
        <v>0</v>
      </c>
      <c r="AA50" s="93">
        <f>((Z50)*(1+'Inputs-Preise'!$H$8))</f>
        <v>0</v>
      </c>
      <c r="AB50" s="93">
        <f>((AA50)*(1+'Inputs-Preise'!$H$8))</f>
        <v>0</v>
      </c>
      <c r="AC50" s="93">
        <f>((AB50)*(1+'Inputs-Preise'!$H$8))</f>
        <v>0</v>
      </c>
      <c r="AD50" s="93">
        <f>((AC50)*(1+'Inputs-Preise'!$H$8))</f>
        <v>0</v>
      </c>
      <c r="AE50" s="93">
        <f>((AD50)*(1+'Inputs-Preise'!$H$8))</f>
        <v>0</v>
      </c>
      <c r="AF50" s="93">
        <f>((AE50)*(1+'Inputs-Preise'!$H$8))</f>
        <v>0</v>
      </c>
      <c r="AG50" s="93">
        <f>((AF50)*(1+'Inputs-Preise'!$H$8))</f>
        <v>0</v>
      </c>
      <c r="AH50" s="93">
        <f>((AG50)*(1+'Inputs-Preise'!$H$8))</f>
        <v>0</v>
      </c>
      <c r="AI50" s="93">
        <f>((AH50)*(1+'Inputs-Preise'!$H$8))</f>
        <v>0</v>
      </c>
      <c r="AJ50" s="93">
        <f>((AI50)*(1+'Inputs-Preise'!$H$8))</f>
        <v>0</v>
      </c>
      <c r="AK50" s="93">
        <f>((AJ50)*(1+'Inputs-Preise'!$H$8))</f>
        <v>0</v>
      </c>
      <c r="AL50" s="93">
        <f>((AK50)*(1+'Inputs-Preise'!$H$8))</f>
        <v>0</v>
      </c>
      <c r="AM50" s="93">
        <f>((AL50)*(1+'Inputs-Preise'!$H$8))</f>
        <v>0</v>
      </c>
      <c r="AN50" s="93">
        <f>((AM50)*(1+'Inputs-Preise'!$H$8))</f>
        <v>0</v>
      </c>
      <c r="AO50" s="93">
        <f>((AN50)*(1+'Inputs-Preise'!$H$8))</f>
        <v>0</v>
      </c>
      <c r="AP50" s="93">
        <f>((AO50)*(1+'Inputs-Preise'!$H$8))</f>
        <v>0</v>
      </c>
      <c r="AQ50" s="93">
        <f>((AP50)*(1+'Inputs-Preise'!$H$8))</f>
        <v>0</v>
      </c>
      <c r="AR50" s="93">
        <f>((AQ50)*(1+'Inputs-Preise'!$H$8))</f>
        <v>0</v>
      </c>
      <c r="AS50" s="93">
        <f>((AR50)*(1+'Inputs-Preise'!$H$8))</f>
        <v>0</v>
      </c>
      <c r="AT50" s="93">
        <f>((AS50)*(1+'Inputs-Preise'!$H$8))</f>
        <v>0</v>
      </c>
      <c r="AU50" s="93">
        <f>((AT50)*(1+'Inputs-Preise'!$H$8))</f>
        <v>0</v>
      </c>
      <c r="AV50" s="93">
        <f>((AU50)*(1+'Inputs-Preise'!$H$8))</f>
        <v>0</v>
      </c>
      <c r="AW50" s="93">
        <f>((AV50)*(1+'Inputs-Preise'!$H$8))</f>
        <v>0</v>
      </c>
      <c r="AX50" s="93">
        <f>((AW50)*(1+'Inputs-Preise'!$H$8))</f>
        <v>0</v>
      </c>
      <c r="AY50" s="93">
        <f>((AX50)*(1+'Inputs-Preise'!$H$8))</f>
        <v>0</v>
      </c>
      <c r="AZ50" s="93">
        <f>((AY50)*(1+'Inputs-Preise'!$H$8))</f>
        <v>0</v>
      </c>
      <c r="BA50" s="93">
        <f>((AZ50)*(1+'Inputs-Preise'!$H$8))</f>
        <v>0</v>
      </c>
      <c r="BB50" s="93">
        <f>((BA50)*(1+'Inputs-Preise'!$H$8))</f>
        <v>0</v>
      </c>
      <c r="BC50" s="93">
        <f>((BB50)*(1+'Inputs-Preise'!$H$8))</f>
        <v>0</v>
      </c>
      <c r="BD50" s="93">
        <f>((BC50)*(1+'Inputs-Preise'!$H$8))</f>
        <v>0</v>
      </c>
      <c r="BE50" s="93">
        <f>((BD50)*(1+'Inputs-Preise'!$H$8))</f>
        <v>0</v>
      </c>
      <c r="BF50" s="93">
        <f>((BE50)*(1+'Inputs-Preise'!$H$8))</f>
        <v>0</v>
      </c>
      <c r="BG50" s="93">
        <f>((BF50)*(1+'Inputs-Preise'!$H$8))</f>
        <v>0</v>
      </c>
      <c r="BH50" s="93">
        <f>((BG50)*(1+'Inputs-Preise'!$H$8))</f>
        <v>0</v>
      </c>
      <c r="BI50" s="93">
        <f>((BH50)*(1+'Inputs-Preise'!$H$8))</f>
        <v>0</v>
      </c>
      <c r="BJ50" s="93">
        <f>((BI50)*(1+'Inputs-Preise'!$H$8))</f>
        <v>0</v>
      </c>
      <c r="BK50" s="93">
        <f>((BJ50)*(1+'Inputs-Preise'!$H$8))</f>
        <v>0</v>
      </c>
      <c r="BL50" s="93">
        <f>((BK50)*(1+'Inputs-Preise'!$H$8))</f>
        <v>0</v>
      </c>
      <c r="BM50" s="93">
        <f>((BL50)*(1+'Inputs-Preise'!$H$8))</f>
        <v>0</v>
      </c>
      <c r="BN50" s="93">
        <f>((BM50)*(1+'Inputs-Preise'!$H$8))</f>
        <v>0</v>
      </c>
    </row>
    <row r="51" spans="2:66" s="37" customFormat="1" ht="15" customHeight="1" x14ac:dyDescent="0.25">
      <c r="B51" s="273"/>
      <c r="D51" s="217">
        <v>542</v>
      </c>
      <c r="E51" s="217" t="s">
        <v>183</v>
      </c>
      <c r="F51" s="258">
        <v>9.2999999999999992E-3</v>
      </c>
      <c r="G51" s="258">
        <v>1.0699999999999999E-2</v>
      </c>
      <c r="H51" s="278">
        <v>0</v>
      </c>
      <c r="I51" s="199"/>
      <c r="J51" s="199">
        <f>Q51/(1+'Inputs-Preise'!$H$7)^$Q$16</f>
        <v>0</v>
      </c>
      <c r="K51" s="199"/>
      <c r="L51" s="199"/>
      <c r="M51" s="199"/>
      <c r="N51" s="36"/>
      <c r="O51" s="312"/>
      <c r="P51" s="313"/>
      <c r="Q51" s="93">
        <f>(F51+G51)*H51*(1+'Inputs-Preise'!$H$8)</f>
        <v>0</v>
      </c>
      <c r="R51" s="93">
        <f>(Q51)*(1+'Inputs-Preise'!$H$8)</f>
        <v>0</v>
      </c>
      <c r="S51" s="93">
        <f>(R51)*(1+'Inputs-Preise'!$H$8)</f>
        <v>0</v>
      </c>
      <c r="T51" s="93">
        <f>(S51)*(1+'Inputs-Preise'!$H$8)</f>
        <v>0</v>
      </c>
      <c r="U51" s="93">
        <f>(T51)*(1+'Inputs-Preise'!$H$8)</f>
        <v>0</v>
      </c>
      <c r="V51" s="93">
        <f>(U51)*(1+'Inputs-Preise'!$H$8)</f>
        <v>0</v>
      </c>
      <c r="W51" s="93">
        <f>(V51)*(1+'Inputs-Preise'!$H$8)</f>
        <v>0</v>
      </c>
      <c r="X51" s="93">
        <f>(W51)*(1+'Inputs-Preise'!$H$8)</f>
        <v>0</v>
      </c>
      <c r="Y51" s="93">
        <f>(X51)*(1+'Inputs-Preise'!$H$8)</f>
        <v>0</v>
      </c>
      <c r="Z51" s="93">
        <f>(Y51)*(1+'Inputs-Preise'!$H$8)</f>
        <v>0</v>
      </c>
      <c r="AA51" s="93">
        <f>(Z51)*(1+'Inputs-Preise'!$H$8)</f>
        <v>0</v>
      </c>
      <c r="AB51" s="93">
        <f>(AA51)*(1+'Inputs-Preise'!$H$8)</f>
        <v>0</v>
      </c>
      <c r="AC51" s="93">
        <f>(AB51)*(1+'Inputs-Preise'!$H$8)</f>
        <v>0</v>
      </c>
      <c r="AD51" s="93">
        <f>(AC51)*(1+'Inputs-Preise'!$H$8)</f>
        <v>0</v>
      </c>
      <c r="AE51" s="93">
        <f>(AD51)*(1+'Inputs-Preise'!$H$8)</f>
        <v>0</v>
      </c>
      <c r="AF51" s="93">
        <f>(AE51)*(1+'Inputs-Preise'!$H$8)</f>
        <v>0</v>
      </c>
      <c r="AG51" s="93">
        <f>(AF51)*(1+'Inputs-Preise'!$H$8)</f>
        <v>0</v>
      </c>
      <c r="AH51" s="93">
        <f>(AG51)*(1+'Inputs-Preise'!$H$8)</f>
        <v>0</v>
      </c>
      <c r="AI51" s="93">
        <f>(AH51)*(1+'Inputs-Preise'!$H$8)</f>
        <v>0</v>
      </c>
      <c r="AJ51" s="93">
        <f>(AI51)*(1+'Inputs-Preise'!$H$8)</f>
        <v>0</v>
      </c>
      <c r="AK51" s="93">
        <f>(AJ51)*(1+'Inputs-Preise'!$H$8)</f>
        <v>0</v>
      </c>
      <c r="AL51" s="93">
        <f>(AK51)*(1+'Inputs-Preise'!$H$8)</f>
        <v>0</v>
      </c>
      <c r="AM51" s="93">
        <f>(AL51)*(1+'Inputs-Preise'!$H$8)</f>
        <v>0</v>
      </c>
      <c r="AN51" s="93">
        <f>(AM51)*(1+'Inputs-Preise'!$H$8)</f>
        <v>0</v>
      </c>
      <c r="AO51" s="93">
        <f>(AN51)*(1+'Inputs-Preise'!$H$8)</f>
        <v>0</v>
      </c>
      <c r="AP51" s="93">
        <f>(AO51)*(1+'Inputs-Preise'!$H$8)</f>
        <v>0</v>
      </c>
      <c r="AQ51" s="93">
        <f>(AP51)*(1+'Inputs-Preise'!$H$8)</f>
        <v>0</v>
      </c>
      <c r="AR51" s="93">
        <f>(AQ51)*(1+'Inputs-Preise'!$H$8)</f>
        <v>0</v>
      </c>
      <c r="AS51" s="93">
        <f>(AR51)*(1+'Inputs-Preise'!$H$8)</f>
        <v>0</v>
      </c>
      <c r="AT51" s="93">
        <f>(AS51)*(1+'Inputs-Preise'!$H$8)</f>
        <v>0</v>
      </c>
      <c r="AU51" s="93">
        <f>(AT51)*(1+'Inputs-Preise'!$H$8)</f>
        <v>0</v>
      </c>
      <c r="AV51" s="93">
        <f>(AU51)*(1+'Inputs-Preise'!$H$8)</f>
        <v>0</v>
      </c>
      <c r="AW51" s="93">
        <f>(AV51)*(1+'Inputs-Preise'!$H$8)</f>
        <v>0</v>
      </c>
      <c r="AX51" s="93">
        <f>(AW51)*(1+'Inputs-Preise'!$H$8)</f>
        <v>0</v>
      </c>
      <c r="AY51" s="93">
        <f>(AX51)*(1+'Inputs-Preise'!$H$8)</f>
        <v>0</v>
      </c>
      <c r="AZ51" s="93">
        <f>(AY51)*(1+'Inputs-Preise'!$H$8)</f>
        <v>0</v>
      </c>
      <c r="BA51" s="93">
        <f>(AZ51)*(1+'Inputs-Preise'!$H$8)</f>
        <v>0</v>
      </c>
      <c r="BB51" s="93">
        <f>(BA51)*(1+'Inputs-Preise'!$H$8)</f>
        <v>0</v>
      </c>
      <c r="BC51" s="93">
        <f>(BB51)*(1+'Inputs-Preise'!$H$8)</f>
        <v>0</v>
      </c>
      <c r="BD51" s="93">
        <f>(BC51)*(1+'Inputs-Preise'!$H$8)</f>
        <v>0</v>
      </c>
      <c r="BE51" s="93">
        <f>(BD51)*(1+'Inputs-Preise'!$H$8)</f>
        <v>0</v>
      </c>
      <c r="BF51" s="93">
        <f>(BE51)*(1+'Inputs-Preise'!$H$8)</f>
        <v>0</v>
      </c>
      <c r="BG51" s="93">
        <f>(BF51)*(1+'Inputs-Preise'!$H$8)</f>
        <v>0</v>
      </c>
      <c r="BH51" s="93">
        <f>(BG51)*(1+'Inputs-Preise'!$H$8)</f>
        <v>0</v>
      </c>
      <c r="BI51" s="93">
        <f>(BH51)*(1+'Inputs-Preise'!$H$8)</f>
        <v>0</v>
      </c>
      <c r="BJ51" s="93">
        <f>(BI51)*(1+'Inputs-Preise'!$H$8)</f>
        <v>0</v>
      </c>
      <c r="BK51" s="93">
        <f>(BJ51)*(1+'Inputs-Preise'!$H$8)</f>
        <v>0</v>
      </c>
      <c r="BL51" s="93">
        <f>(BK51)*(1+'Inputs-Preise'!$H$8)</f>
        <v>0</v>
      </c>
      <c r="BM51" s="93">
        <f>(BL51)*(1+'Inputs-Preise'!$H$8)</f>
        <v>0</v>
      </c>
      <c r="BN51" s="93">
        <f>(BM51)*(1+'Inputs-Preise'!$H$8)</f>
        <v>0</v>
      </c>
    </row>
    <row r="52" spans="2:66" s="37" customFormat="1" ht="15" customHeight="1" x14ac:dyDescent="0.25">
      <c r="B52" s="273"/>
      <c r="D52" s="217">
        <v>543</v>
      </c>
      <c r="E52" s="217" t="s">
        <v>184</v>
      </c>
      <c r="F52" s="258">
        <v>9.2999999999999992E-3</v>
      </c>
      <c r="G52" s="258">
        <v>1.0699999999999999E-2</v>
      </c>
      <c r="H52" s="278">
        <v>0</v>
      </c>
      <c r="I52" s="199"/>
      <c r="J52" s="199">
        <f>Q52/(1+'Inputs-Preise'!$H$7)^$Q$16</f>
        <v>0</v>
      </c>
      <c r="K52" s="199"/>
      <c r="L52" s="199"/>
      <c r="M52" s="199"/>
      <c r="N52" s="36"/>
      <c r="O52" s="312"/>
      <c r="P52" s="313"/>
      <c r="Q52" s="93">
        <f>(F52+G52)*H52*(1+'Inputs-Preise'!$H$8)</f>
        <v>0</v>
      </c>
      <c r="R52" s="93">
        <f>(Q52)*(1+'Inputs-Preise'!$H$8)</f>
        <v>0</v>
      </c>
      <c r="S52" s="93">
        <f>(R52)*(1+'Inputs-Preise'!$H$8)</f>
        <v>0</v>
      </c>
      <c r="T52" s="93">
        <f>(S52)*(1+'Inputs-Preise'!$H$8)</f>
        <v>0</v>
      </c>
      <c r="U52" s="93">
        <f>(T52)*(1+'Inputs-Preise'!$H$8)</f>
        <v>0</v>
      </c>
      <c r="V52" s="93">
        <f>(U52)*(1+'Inputs-Preise'!$H$8)</f>
        <v>0</v>
      </c>
      <c r="W52" s="93">
        <f>(V52)*(1+'Inputs-Preise'!$H$8)</f>
        <v>0</v>
      </c>
      <c r="X52" s="93">
        <f>(W52)*(1+'Inputs-Preise'!$H$8)</f>
        <v>0</v>
      </c>
      <c r="Y52" s="93">
        <f>(X52)*(1+'Inputs-Preise'!$H$8)</f>
        <v>0</v>
      </c>
      <c r="Z52" s="93">
        <f>(Y52)*(1+'Inputs-Preise'!$H$8)</f>
        <v>0</v>
      </c>
      <c r="AA52" s="93">
        <f>(Z52)*(1+'Inputs-Preise'!$H$8)</f>
        <v>0</v>
      </c>
      <c r="AB52" s="93">
        <f>(AA52)*(1+'Inputs-Preise'!$H$8)</f>
        <v>0</v>
      </c>
      <c r="AC52" s="93">
        <f>(AB52)*(1+'Inputs-Preise'!$H$8)</f>
        <v>0</v>
      </c>
      <c r="AD52" s="93">
        <f>(AC52)*(1+'Inputs-Preise'!$H$8)</f>
        <v>0</v>
      </c>
      <c r="AE52" s="93">
        <f>(AD52)*(1+'Inputs-Preise'!$H$8)</f>
        <v>0</v>
      </c>
      <c r="AF52" s="93">
        <f>(AE52)*(1+'Inputs-Preise'!$H$8)</f>
        <v>0</v>
      </c>
      <c r="AG52" s="93">
        <f>(AF52)*(1+'Inputs-Preise'!$H$8)</f>
        <v>0</v>
      </c>
      <c r="AH52" s="93">
        <f>(AG52)*(1+'Inputs-Preise'!$H$8)</f>
        <v>0</v>
      </c>
      <c r="AI52" s="93">
        <f>(AH52)*(1+'Inputs-Preise'!$H$8)</f>
        <v>0</v>
      </c>
      <c r="AJ52" s="93">
        <f>(AI52)*(1+'Inputs-Preise'!$H$8)</f>
        <v>0</v>
      </c>
      <c r="AK52" s="93">
        <f>(AJ52)*(1+'Inputs-Preise'!$H$8)</f>
        <v>0</v>
      </c>
      <c r="AL52" s="93">
        <f>(AK52)*(1+'Inputs-Preise'!$H$8)</f>
        <v>0</v>
      </c>
      <c r="AM52" s="93">
        <f>(AL52)*(1+'Inputs-Preise'!$H$8)</f>
        <v>0</v>
      </c>
      <c r="AN52" s="93">
        <f>(AM52)*(1+'Inputs-Preise'!$H$8)</f>
        <v>0</v>
      </c>
      <c r="AO52" s="93">
        <f>(AN52)*(1+'Inputs-Preise'!$H$8)</f>
        <v>0</v>
      </c>
      <c r="AP52" s="93">
        <f>(AO52)*(1+'Inputs-Preise'!$H$8)</f>
        <v>0</v>
      </c>
      <c r="AQ52" s="93">
        <f>(AP52)*(1+'Inputs-Preise'!$H$8)</f>
        <v>0</v>
      </c>
      <c r="AR52" s="93">
        <f>(AQ52)*(1+'Inputs-Preise'!$H$8)</f>
        <v>0</v>
      </c>
      <c r="AS52" s="93">
        <f>(AR52)*(1+'Inputs-Preise'!$H$8)</f>
        <v>0</v>
      </c>
      <c r="AT52" s="93">
        <f>(AS52)*(1+'Inputs-Preise'!$H$8)</f>
        <v>0</v>
      </c>
      <c r="AU52" s="93">
        <f>(AT52)*(1+'Inputs-Preise'!$H$8)</f>
        <v>0</v>
      </c>
      <c r="AV52" s="93">
        <f>(AU52)*(1+'Inputs-Preise'!$H$8)</f>
        <v>0</v>
      </c>
      <c r="AW52" s="93">
        <f>(AV52)*(1+'Inputs-Preise'!$H$8)</f>
        <v>0</v>
      </c>
      <c r="AX52" s="93">
        <f>(AW52)*(1+'Inputs-Preise'!$H$8)</f>
        <v>0</v>
      </c>
      <c r="AY52" s="93">
        <f>(AX52)*(1+'Inputs-Preise'!$H$8)</f>
        <v>0</v>
      </c>
      <c r="AZ52" s="93">
        <f>(AY52)*(1+'Inputs-Preise'!$H$8)</f>
        <v>0</v>
      </c>
      <c r="BA52" s="93">
        <f>(AZ52)*(1+'Inputs-Preise'!$H$8)</f>
        <v>0</v>
      </c>
      <c r="BB52" s="93">
        <f>(BA52)*(1+'Inputs-Preise'!$H$8)</f>
        <v>0</v>
      </c>
      <c r="BC52" s="93">
        <f>(BB52)*(1+'Inputs-Preise'!$H$8)</f>
        <v>0</v>
      </c>
      <c r="BD52" s="93">
        <f>(BC52)*(1+'Inputs-Preise'!$H$8)</f>
        <v>0</v>
      </c>
      <c r="BE52" s="93">
        <f>(BD52)*(1+'Inputs-Preise'!$H$8)</f>
        <v>0</v>
      </c>
      <c r="BF52" s="93">
        <f>(BE52)*(1+'Inputs-Preise'!$H$8)</f>
        <v>0</v>
      </c>
      <c r="BG52" s="93">
        <f>(BF52)*(1+'Inputs-Preise'!$H$8)</f>
        <v>0</v>
      </c>
      <c r="BH52" s="93">
        <f>(BG52)*(1+'Inputs-Preise'!$H$8)</f>
        <v>0</v>
      </c>
      <c r="BI52" s="93">
        <f>(BH52)*(1+'Inputs-Preise'!$H$8)</f>
        <v>0</v>
      </c>
      <c r="BJ52" s="93">
        <f>(BI52)*(1+'Inputs-Preise'!$H$8)</f>
        <v>0</v>
      </c>
      <c r="BK52" s="93">
        <f>(BJ52)*(1+'Inputs-Preise'!$H$8)</f>
        <v>0</v>
      </c>
      <c r="BL52" s="93">
        <f>(BK52)*(1+'Inputs-Preise'!$H$8)</f>
        <v>0</v>
      </c>
      <c r="BM52" s="93">
        <f>(BL52)*(1+'Inputs-Preise'!$H$8)</f>
        <v>0</v>
      </c>
      <c r="BN52" s="93">
        <f>(BM52)*(1+'Inputs-Preise'!$H$8)</f>
        <v>0</v>
      </c>
    </row>
    <row r="53" spans="2:66" s="37" customFormat="1" ht="15" customHeight="1" x14ac:dyDescent="0.25">
      <c r="B53" s="273"/>
      <c r="D53" s="217">
        <v>544</v>
      </c>
      <c r="E53" s="217" t="s">
        <v>185</v>
      </c>
      <c r="F53" s="258">
        <v>8.8000000000000005E-3</v>
      </c>
      <c r="G53" s="258">
        <v>8.0000000000000002E-3</v>
      </c>
      <c r="H53" s="278">
        <v>0</v>
      </c>
      <c r="I53" s="199"/>
      <c r="J53" s="199">
        <f>Q53/(1+'Inputs-Preise'!$H$7)^$Q$16</f>
        <v>0</v>
      </c>
      <c r="K53" s="199"/>
      <c r="L53" s="199"/>
      <c r="M53" s="199"/>
      <c r="N53" s="36"/>
      <c r="O53" s="312"/>
      <c r="P53" s="313"/>
      <c r="Q53" s="93">
        <f>(F53+G53)*H53*(1+'Inputs-Preise'!$H$8)</f>
        <v>0</v>
      </c>
      <c r="R53" s="93">
        <f>(Q53)*(1+'Inputs-Preise'!$H$8)</f>
        <v>0</v>
      </c>
      <c r="S53" s="93">
        <f>(R53)*(1+'Inputs-Preise'!$H$8)</f>
        <v>0</v>
      </c>
      <c r="T53" s="93">
        <f>(S53)*(1+'Inputs-Preise'!$H$8)</f>
        <v>0</v>
      </c>
      <c r="U53" s="93">
        <f>(T53)*(1+'Inputs-Preise'!$H$8)</f>
        <v>0</v>
      </c>
      <c r="V53" s="93">
        <f>(U53)*(1+'Inputs-Preise'!$H$8)</f>
        <v>0</v>
      </c>
      <c r="W53" s="93">
        <f>(V53)*(1+'Inputs-Preise'!$H$8)</f>
        <v>0</v>
      </c>
      <c r="X53" s="93">
        <f>(W53)*(1+'Inputs-Preise'!$H$8)</f>
        <v>0</v>
      </c>
      <c r="Y53" s="93">
        <f>(X53)*(1+'Inputs-Preise'!$H$8)</f>
        <v>0</v>
      </c>
      <c r="Z53" s="93">
        <f>(Y53)*(1+'Inputs-Preise'!$H$8)</f>
        <v>0</v>
      </c>
      <c r="AA53" s="93">
        <f>(Z53)*(1+'Inputs-Preise'!$H$8)</f>
        <v>0</v>
      </c>
      <c r="AB53" s="93">
        <f>(AA53)*(1+'Inputs-Preise'!$H$8)</f>
        <v>0</v>
      </c>
      <c r="AC53" s="93">
        <f>(AB53)*(1+'Inputs-Preise'!$H$8)</f>
        <v>0</v>
      </c>
      <c r="AD53" s="93">
        <f>(AC53)*(1+'Inputs-Preise'!$H$8)</f>
        <v>0</v>
      </c>
      <c r="AE53" s="93">
        <f>(AD53)*(1+'Inputs-Preise'!$H$8)</f>
        <v>0</v>
      </c>
      <c r="AF53" s="93">
        <f>(AE53)*(1+'Inputs-Preise'!$H$8)</f>
        <v>0</v>
      </c>
      <c r="AG53" s="93">
        <f>(AF53)*(1+'Inputs-Preise'!$H$8)</f>
        <v>0</v>
      </c>
      <c r="AH53" s="93">
        <f>(AG53)*(1+'Inputs-Preise'!$H$8)</f>
        <v>0</v>
      </c>
      <c r="AI53" s="93">
        <f>(AH53)*(1+'Inputs-Preise'!$H$8)</f>
        <v>0</v>
      </c>
      <c r="AJ53" s="93">
        <f>(AI53)*(1+'Inputs-Preise'!$H$8)</f>
        <v>0</v>
      </c>
      <c r="AK53" s="93">
        <f>(AJ53)*(1+'Inputs-Preise'!$H$8)</f>
        <v>0</v>
      </c>
      <c r="AL53" s="93">
        <f>(AK53)*(1+'Inputs-Preise'!$H$8)</f>
        <v>0</v>
      </c>
      <c r="AM53" s="93">
        <f>(AL53)*(1+'Inputs-Preise'!$H$8)</f>
        <v>0</v>
      </c>
      <c r="AN53" s="93">
        <f>(AM53)*(1+'Inputs-Preise'!$H$8)</f>
        <v>0</v>
      </c>
      <c r="AO53" s="93">
        <f>(AN53)*(1+'Inputs-Preise'!$H$8)</f>
        <v>0</v>
      </c>
      <c r="AP53" s="93">
        <f>(AO53)*(1+'Inputs-Preise'!$H$8)</f>
        <v>0</v>
      </c>
      <c r="AQ53" s="93">
        <f>(AP53)*(1+'Inputs-Preise'!$H$8)</f>
        <v>0</v>
      </c>
      <c r="AR53" s="93">
        <f>(AQ53)*(1+'Inputs-Preise'!$H$8)</f>
        <v>0</v>
      </c>
      <c r="AS53" s="93">
        <f>(AR53)*(1+'Inputs-Preise'!$H$8)</f>
        <v>0</v>
      </c>
      <c r="AT53" s="93">
        <f>(AS53)*(1+'Inputs-Preise'!$H$8)</f>
        <v>0</v>
      </c>
      <c r="AU53" s="93">
        <f>(AT53)*(1+'Inputs-Preise'!$H$8)</f>
        <v>0</v>
      </c>
      <c r="AV53" s="93">
        <f>(AU53)*(1+'Inputs-Preise'!$H$8)</f>
        <v>0</v>
      </c>
      <c r="AW53" s="93">
        <f>(AV53)*(1+'Inputs-Preise'!$H$8)</f>
        <v>0</v>
      </c>
      <c r="AX53" s="93">
        <f>(AW53)*(1+'Inputs-Preise'!$H$8)</f>
        <v>0</v>
      </c>
      <c r="AY53" s="93">
        <f>(AX53)*(1+'Inputs-Preise'!$H$8)</f>
        <v>0</v>
      </c>
      <c r="AZ53" s="93">
        <f>(AY53)*(1+'Inputs-Preise'!$H$8)</f>
        <v>0</v>
      </c>
      <c r="BA53" s="93">
        <f>(AZ53)*(1+'Inputs-Preise'!$H$8)</f>
        <v>0</v>
      </c>
      <c r="BB53" s="93">
        <f>(BA53)*(1+'Inputs-Preise'!$H$8)</f>
        <v>0</v>
      </c>
      <c r="BC53" s="93">
        <f>(BB53)*(1+'Inputs-Preise'!$H$8)</f>
        <v>0</v>
      </c>
      <c r="BD53" s="93">
        <f>(BC53)*(1+'Inputs-Preise'!$H$8)</f>
        <v>0</v>
      </c>
      <c r="BE53" s="93">
        <f>(BD53)*(1+'Inputs-Preise'!$H$8)</f>
        <v>0</v>
      </c>
      <c r="BF53" s="93">
        <f>(BE53)*(1+'Inputs-Preise'!$H$8)</f>
        <v>0</v>
      </c>
      <c r="BG53" s="93">
        <f>(BF53)*(1+'Inputs-Preise'!$H$8)</f>
        <v>0</v>
      </c>
      <c r="BH53" s="93">
        <f>(BG53)*(1+'Inputs-Preise'!$H$8)</f>
        <v>0</v>
      </c>
      <c r="BI53" s="93">
        <f>(BH53)*(1+'Inputs-Preise'!$H$8)</f>
        <v>0</v>
      </c>
      <c r="BJ53" s="93">
        <f>(BI53)*(1+'Inputs-Preise'!$H$8)</f>
        <v>0</v>
      </c>
      <c r="BK53" s="93">
        <f>(BJ53)*(1+'Inputs-Preise'!$H$8)</f>
        <v>0</v>
      </c>
      <c r="BL53" s="93">
        <f>(BK53)*(1+'Inputs-Preise'!$H$8)</f>
        <v>0</v>
      </c>
      <c r="BM53" s="93">
        <f>(BL53)*(1+'Inputs-Preise'!$H$8)</f>
        <v>0</v>
      </c>
      <c r="BN53" s="93">
        <f>(BM53)*(1+'Inputs-Preise'!$H$8)</f>
        <v>0</v>
      </c>
    </row>
    <row r="54" spans="2:66" s="37" customFormat="1" ht="15" customHeight="1" x14ac:dyDescent="0.25">
      <c r="B54" s="273"/>
      <c r="D54" s="217">
        <v>545</v>
      </c>
      <c r="E54" s="217" t="s">
        <v>186</v>
      </c>
      <c r="F54" s="258">
        <v>8.8000000000000005E-3</v>
      </c>
      <c r="G54" s="258">
        <v>8.0000000000000002E-3</v>
      </c>
      <c r="H54" s="278">
        <v>0</v>
      </c>
      <c r="I54" s="199"/>
      <c r="J54" s="199">
        <f>Q54/(1+'Inputs-Preise'!$H$7)^$Q$16</f>
        <v>0</v>
      </c>
      <c r="K54" s="199"/>
      <c r="L54" s="199"/>
      <c r="M54" s="199"/>
      <c r="N54" s="36"/>
      <c r="O54" s="312"/>
      <c r="P54" s="313"/>
      <c r="Q54" s="93">
        <f>(F54+G54)*H54*(1+'Inputs-Preise'!$H$8)</f>
        <v>0</v>
      </c>
      <c r="R54" s="93">
        <f>(Q54)*(1+'Inputs-Preise'!$H$8)</f>
        <v>0</v>
      </c>
      <c r="S54" s="93">
        <f>(R54)*(1+'Inputs-Preise'!$H$8)</f>
        <v>0</v>
      </c>
      <c r="T54" s="93">
        <f>(S54)*(1+'Inputs-Preise'!$H$8)</f>
        <v>0</v>
      </c>
      <c r="U54" s="93">
        <f>(T54)*(1+'Inputs-Preise'!$H$8)</f>
        <v>0</v>
      </c>
      <c r="V54" s="93">
        <f>(U54)*(1+'Inputs-Preise'!$H$8)</f>
        <v>0</v>
      </c>
      <c r="W54" s="93">
        <f>(V54)*(1+'Inputs-Preise'!$H$8)</f>
        <v>0</v>
      </c>
      <c r="X54" s="93">
        <f>(W54)*(1+'Inputs-Preise'!$H$8)</f>
        <v>0</v>
      </c>
      <c r="Y54" s="93">
        <f>(X54)*(1+'Inputs-Preise'!$H$8)</f>
        <v>0</v>
      </c>
      <c r="Z54" s="93">
        <f>(Y54)*(1+'Inputs-Preise'!$H$8)</f>
        <v>0</v>
      </c>
      <c r="AA54" s="93">
        <f>(Z54)*(1+'Inputs-Preise'!$H$8)</f>
        <v>0</v>
      </c>
      <c r="AB54" s="93">
        <f>(AA54)*(1+'Inputs-Preise'!$H$8)</f>
        <v>0</v>
      </c>
      <c r="AC54" s="93">
        <f>(AB54)*(1+'Inputs-Preise'!$H$8)</f>
        <v>0</v>
      </c>
      <c r="AD54" s="93">
        <f>(AC54)*(1+'Inputs-Preise'!$H$8)</f>
        <v>0</v>
      </c>
      <c r="AE54" s="93">
        <f>(AD54)*(1+'Inputs-Preise'!$H$8)</f>
        <v>0</v>
      </c>
      <c r="AF54" s="93">
        <f>(AE54)*(1+'Inputs-Preise'!$H$8)</f>
        <v>0</v>
      </c>
      <c r="AG54" s="93">
        <f>(AF54)*(1+'Inputs-Preise'!$H$8)</f>
        <v>0</v>
      </c>
      <c r="AH54" s="93">
        <f>(AG54)*(1+'Inputs-Preise'!$H$8)</f>
        <v>0</v>
      </c>
      <c r="AI54" s="93">
        <f>(AH54)*(1+'Inputs-Preise'!$H$8)</f>
        <v>0</v>
      </c>
      <c r="AJ54" s="93">
        <f>(AI54)*(1+'Inputs-Preise'!$H$8)</f>
        <v>0</v>
      </c>
      <c r="AK54" s="93">
        <f>(AJ54)*(1+'Inputs-Preise'!$H$8)</f>
        <v>0</v>
      </c>
      <c r="AL54" s="93">
        <f>(AK54)*(1+'Inputs-Preise'!$H$8)</f>
        <v>0</v>
      </c>
      <c r="AM54" s="93">
        <f>(AL54)*(1+'Inputs-Preise'!$H$8)</f>
        <v>0</v>
      </c>
      <c r="AN54" s="93">
        <f>(AM54)*(1+'Inputs-Preise'!$H$8)</f>
        <v>0</v>
      </c>
      <c r="AO54" s="93">
        <f>(AN54)*(1+'Inputs-Preise'!$H$8)</f>
        <v>0</v>
      </c>
      <c r="AP54" s="93">
        <f>(AO54)*(1+'Inputs-Preise'!$H$8)</f>
        <v>0</v>
      </c>
      <c r="AQ54" s="93">
        <f>(AP54)*(1+'Inputs-Preise'!$H$8)</f>
        <v>0</v>
      </c>
      <c r="AR54" s="93">
        <f>(AQ54)*(1+'Inputs-Preise'!$H$8)</f>
        <v>0</v>
      </c>
      <c r="AS54" s="93">
        <f>(AR54)*(1+'Inputs-Preise'!$H$8)</f>
        <v>0</v>
      </c>
      <c r="AT54" s="93">
        <f>(AS54)*(1+'Inputs-Preise'!$H$8)</f>
        <v>0</v>
      </c>
      <c r="AU54" s="93">
        <f>(AT54)*(1+'Inputs-Preise'!$H$8)</f>
        <v>0</v>
      </c>
      <c r="AV54" s="93">
        <f>(AU54)*(1+'Inputs-Preise'!$H$8)</f>
        <v>0</v>
      </c>
      <c r="AW54" s="93">
        <f>(AV54)*(1+'Inputs-Preise'!$H$8)</f>
        <v>0</v>
      </c>
      <c r="AX54" s="93">
        <f>(AW54)*(1+'Inputs-Preise'!$H$8)</f>
        <v>0</v>
      </c>
      <c r="AY54" s="93">
        <f>(AX54)*(1+'Inputs-Preise'!$H$8)</f>
        <v>0</v>
      </c>
      <c r="AZ54" s="93">
        <f>(AY54)*(1+'Inputs-Preise'!$H$8)</f>
        <v>0</v>
      </c>
      <c r="BA54" s="93">
        <f>(AZ54)*(1+'Inputs-Preise'!$H$8)</f>
        <v>0</v>
      </c>
      <c r="BB54" s="93">
        <f>(BA54)*(1+'Inputs-Preise'!$H$8)</f>
        <v>0</v>
      </c>
      <c r="BC54" s="93">
        <f>(BB54)*(1+'Inputs-Preise'!$H$8)</f>
        <v>0</v>
      </c>
      <c r="BD54" s="93">
        <f>(BC54)*(1+'Inputs-Preise'!$H$8)</f>
        <v>0</v>
      </c>
      <c r="BE54" s="93">
        <f>(BD54)*(1+'Inputs-Preise'!$H$8)</f>
        <v>0</v>
      </c>
      <c r="BF54" s="93">
        <f>(BE54)*(1+'Inputs-Preise'!$H$8)</f>
        <v>0</v>
      </c>
      <c r="BG54" s="93">
        <f>(BF54)*(1+'Inputs-Preise'!$H$8)</f>
        <v>0</v>
      </c>
      <c r="BH54" s="93">
        <f>(BG54)*(1+'Inputs-Preise'!$H$8)</f>
        <v>0</v>
      </c>
      <c r="BI54" s="93">
        <f>(BH54)*(1+'Inputs-Preise'!$H$8)</f>
        <v>0</v>
      </c>
      <c r="BJ54" s="93">
        <f>(BI54)*(1+'Inputs-Preise'!$H$8)</f>
        <v>0</v>
      </c>
      <c r="BK54" s="93">
        <f>(BJ54)*(1+'Inputs-Preise'!$H$8)</f>
        <v>0</v>
      </c>
      <c r="BL54" s="93">
        <f>(BK54)*(1+'Inputs-Preise'!$H$8)</f>
        <v>0</v>
      </c>
      <c r="BM54" s="93">
        <f>(BL54)*(1+'Inputs-Preise'!$H$8)</f>
        <v>0</v>
      </c>
      <c r="BN54" s="93">
        <f>(BM54)*(1+'Inputs-Preise'!$H$8)</f>
        <v>0</v>
      </c>
    </row>
    <row r="55" spans="2:66" s="37" customFormat="1" ht="15" customHeight="1" x14ac:dyDescent="0.25">
      <c r="B55" s="273"/>
      <c r="D55" s="217">
        <v>546</v>
      </c>
      <c r="E55" s="217" t="s">
        <v>187</v>
      </c>
      <c r="F55" s="258">
        <v>4.3E-3</v>
      </c>
      <c r="G55" s="258">
        <v>1.0699999999999999E-2</v>
      </c>
      <c r="H55" s="278">
        <v>0</v>
      </c>
      <c r="I55" s="199"/>
      <c r="J55" s="199">
        <f>Q55/(1+'Inputs-Preise'!$H$7)^$Q$16</f>
        <v>0</v>
      </c>
      <c r="K55" s="199"/>
      <c r="L55" s="199"/>
      <c r="M55" s="199"/>
      <c r="N55" s="36"/>
      <c r="O55" s="312"/>
      <c r="P55" s="313"/>
      <c r="Q55" s="93">
        <f>(F55+G55)*H55*(1+'Inputs-Preise'!$H$8)</f>
        <v>0</v>
      </c>
      <c r="R55" s="93">
        <f>(Q55)*(1+'Inputs-Preise'!$H$8)</f>
        <v>0</v>
      </c>
      <c r="S55" s="93">
        <f>(R55)*(1+'Inputs-Preise'!$H$8)</f>
        <v>0</v>
      </c>
      <c r="T55" s="93">
        <f>(S55)*(1+'Inputs-Preise'!$H$8)</f>
        <v>0</v>
      </c>
      <c r="U55" s="93">
        <f>(T55)*(1+'Inputs-Preise'!$H$8)</f>
        <v>0</v>
      </c>
      <c r="V55" s="93">
        <f>(U55)*(1+'Inputs-Preise'!$H$8)</f>
        <v>0</v>
      </c>
      <c r="W55" s="93">
        <f>(V55)*(1+'Inputs-Preise'!$H$8)</f>
        <v>0</v>
      </c>
      <c r="X55" s="93">
        <f>(W55)*(1+'Inputs-Preise'!$H$8)</f>
        <v>0</v>
      </c>
      <c r="Y55" s="93">
        <f>(X55)*(1+'Inputs-Preise'!$H$8)</f>
        <v>0</v>
      </c>
      <c r="Z55" s="93">
        <f>(Y55)*(1+'Inputs-Preise'!$H$8)</f>
        <v>0</v>
      </c>
      <c r="AA55" s="93">
        <f>(Z55)*(1+'Inputs-Preise'!$H$8)</f>
        <v>0</v>
      </c>
      <c r="AB55" s="93">
        <f>(AA55)*(1+'Inputs-Preise'!$H$8)</f>
        <v>0</v>
      </c>
      <c r="AC55" s="93">
        <f>(AB55)*(1+'Inputs-Preise'!$H$8)</f>
        <v>0</v>
      </c>
      <c r="AD55" s="93">
        <f>(AC55)*(1+'Inputs-Preise'!$H$8)</f>
        <v>0</v>
      </c>
      <c r="AE55" s="93">
        <f>(AD55)*(1+'Inputs-Preise'!$H$8)</f>
        <v>0</v>
      </c>
      <c r="AF55" s="93">
        <f>(AE55)*(1+'Inputs-Preise'!$H$8)</f>
        <v>0</v>
      </c>
      <c r="AG55" s="93">
        <f>(AF55)*(1+'Inputs-Preise'!$H$8)</f>
        <v>0</v>
      </c>
      <c r="AH55" s="93">
        <f>(AG55)*(1+'Inputs-Preise'!$H$8)</f>
        <v>0</v>
      </c>
      <c r="AI55" s="93">
        <f>(AH55)*(1+'Inputs-Preise'!$H$8)</f>
        <v>0</v>
      </c>
      <c r="AJ55" s="93">
        <f>(AI55)*(1+'Inputs-Preise'!$H$8)</f>
        <v>0</v>
      </c>
      <c r="AK55" s="93">
        <f>(AJ55)*(1+'Inputs-Preise'!$H$8)</f>
        <v>0</v>
      </c>
      <c r="AL55" s="93">
        <f>(AK55)*(1+'Inputs-Preise'!$H$8)</f>
        <v>0</v>
      </c>
      <c r="AM55" s="93">
        <f>(AL55)*(1+'Inputs-Preise'!$H$8)</f>
        <v>0</v>
      </c>
      <c r="AN55" s="93">
        <f>(AM55)*(1+'Inputs-Preise'!$H$8)</f>
        <v>0</v>
      </c>
      <c r="AO55" s="93">
        <f>(AN55)*(1+'Inputs-Preise'!$H$8)</f>
        <v>0</v>
      </c>
      <c r="AP55" s="93">
        <f>(AO55)*(1+'Inputs-Preise'!$H$8)</f>
        <v>0</v>
      </c>
      <c r="AQ55" s="93">
        <f>(AP55)*(1+'Inputs-Preise'!$H$8)</f>
        <v>0</v>
      </c>
      <c r="AR55" s="93">
        <f>(AQ55)*(1+'Inputs-Preise'!$H$8)</f>
        <v>0</v>
      </c>
      <c r="AS55" s="93">
        <f>(AR55)*(1+'Inputs-Preise'!$H$8)</f>
        <v>0</v>
      </c>
      <c r="AT55" s="93">
        <f>(AS55)*(1+'Inputs-Preise'!$H$8)</f>
        <v>0</v>
      </c>
      <c r="AU55" s="93">
        <f>(AT55)*(1+'Inputs-Preise'!$H$8)</f>
        <v>0</v>
      </c>
      <c r="AV55" s="93">
        <f>(AU55)*(1+'Inputs-Preise'!$H$8)</f>
        <v>0</v>
      </c>
      <c r="AW55" s="93">
        <f>(AV55)*(1+'Inputs-Preise'!$H$8)</f>
        <v>0</v>
      </c>
      <c r="AX55" s="93">
        <f>(AW55)*(1+'Inputs-Preise'!$H$8)</f>
        <v>0</v>
      </c>
      <c r="AY55" s="93">
        <f>(AX55)*(1+'Inputs-Preise'!$H$8)</f>
        <v>0</v>
      </c>
      <c r="AZ55" s="93">
        <f>(AY55)*(1+'Inputs-Preise'!$H$8)</f>
        <v>0</v>
      </c>
      <c r="BA55" s="93">
        <f>(AZ55)*(1+'Inputs-Preise'!$H$8)</f>
        <v>0</v>
      </c>
      <c r="BB55" s="93">
        <f>(BA55)*(1+'Inputs-Preise'!$H$8)</f>
        <v>0</v>
      </c>
      <c r="BC55" s="93">
        <f>(BB55)*(1+'Inputs-Preise'!$H$8)</f>
        <v>0</v>
      </c>
      <c r="BD55" s="93">
        <f>(BC55)*(1+'Inputs-Preise'!$H$8)</f>
        <v>0</v>
      </c>
      <c r="BE55" s="93">
        <f>(BD55)*(1+'Inputs-Preise'!$H$8)</f>
        <v>0</v>
      </c>
      <c r="BF55" s="93">
        <f>(BE55)*(1+'Inputs-Preise'!$H$8)</f>
        <v>0</v>
      </c>
      <c r="BG55" s="93">
        <f>(BF55)*(1+'Inputs-Preise'!$H$8)</f>
        <v>0</v>
      </c>
      <c r="BH55" s="93">
        <f>(BG55)*(1+'Inputs-Preise'!$H$8)</f>
        <v>0</v>
      </c>
      <c r="BI55" s="93">
        <f>(BH55)*(1+'Inputs-Preise'!$H$8)</f>
        <v>0</v>
      </c>
      <c r="BJ55" s="93">
        <f>(BI55)*(1+'Inputs-Preise'!$H$8)</f>
        <v>0</v>
      </c>
      <c r="BK55" s="93">
        <f>(BJ55)*(1+'Inputs-Preise'!$H$8)</f>
        <v>0</v>
      </c>
      <c r="BL55" s="93">
        <f>(BK55)*(1+'Inputs-Preise'!$H$8)</f>
        <v>0</v>
      </c>
      <c r="BM55" s="93">
        <f>(BL55)*(1+'Inputs-Preise'!$H$8)</f>
        <v>0</v>
      </c>
      <c r="BN55" s="93">
        <f>(BM55)*(1+'Inputs-Preise'!$H$8)</f>
        <v>0</v>
      </c>
    </row>
    <row r="56" spans="2:66" s="37" customFormat="1" ht="15" customHeight="1" x14ac:dyDescent="0.25">
      <c r="B56" s="273"/>
      <c r="D56" s="217">
        <v>547</v>
      </c>
      <c r="E56" s="217" t="s">
        <v>188</v>
      </c>
      <c r="F56" s="258">
        <v>4.3E-3</v>
      </c>
      <c r="G56" s="258">
        <v>1.0699999999999999E-2</v>
      </c>
      <c r="H56" s="278">
        <v>0</v>
      </c>
      <c r="I56" s="199"/>
      <c r="J56" s="199">
        <f>Q56/(1+'Inputs-Preise'!$H$7)^$Q$16</f>
        <v>0</v>
      </c>
      <c r="K56" s="199"/>
      <c r="L56" s="199"/>
      <c r="M56" s="199"/>
      <c r="N56" s="36"/>
      <c r="O56" s="312"/>
      <c r="P56" s="313"/>
      <c r="Q56" s="93">
        <f>(F56+G56)*H56*(1+'Inputs-Preise'!$H$8)</f>
        <v>0</v>
      </c>
      <c r="R56" s="93">
        <f>(Q56)*(1+'Inputs-Preise'!$H$8)</f>
        <v>0</v>
      </c>
      <c r="S56" s="93">
        <f>(R56)*(1+'Inputs-Preise'!$H$8)</f>
        <v>0</v>
      </c>
      <c r="T56" s="93">
        <f>(S56)*(1+'Inputs-Preise'!$H$8)</f>
        <v>0</v>
      </c>
      <c r="U56" s="93">
        <f>(T56)*(1+'Inputs-Preise'!$H$8)</f>
        <v>0</v>
      </c>
      <c r="V56" s="93">
        <f>(U56)*(1+'Inputs-Preise'!$H$8)</f>
        <v>0</v>
      </c>
      <c r="W56" s="93">
        <f>(V56)*(1+'Inputs-Preise'!$H$8)</f>
        <v>0</v>
      </c>
      <c r="X56" s="93">
        <f>(W56)*(1+'Inputs-Preise'!$H$8)</f>
        <v>0</v>
      </c>
      <c r="Y56" s="93">
        <f>(X56)*(1+'Inputs-Preise'!$H$8)</f>
        <v>0</v>
      </c>
      <c r="Z56" s="93">
        <f>(Y56)*(1+'Inputs-Preise'!$H$8)</f>
        <v>0</v>
      </c>
      <c r="AA56" s="93">
        <f>(Z56)*(1+'Inputs-Preise'!$H$8)</f>
        <v>0</v>
      </c>
      <c r="AB56" s="93">
        <f>(AA56)*(1+'Inputs-Preise'!$H$8)</f>
        <v>0</v>
      </c>
      <c r="AC56" s="93">
        <f>(AB56)*(1+'Inputs-Preise'!$H$8)</f>
        <v>0</v>
      </c>
      <c r="AD56" s="93">
        <f>(AC56)*(1+'Inputs-Preise'!$H$8)</f>
        <v>0</v>
      </c>
      <c r="AE56" s="93">
        <f>(AD56)*(1+'Inputs-Preise'!$H$8)</f>
        <v>0</v>
      </c>
      <c r="AF56" s="93">
        <f>(AE56)*(1+'Inputs-Preise'!$H$8)</f>
        <v>0</v>
      </c>
      <c r="AG56" s="93">
        <f>(AF56)*(1+'Inputs-Preise'!$H$8)</f>
        <v>0</v>
      </c>
      <c r="AH56" s="93">
        <f>(AG56)*(1+'Inputs-Preise'!$H$8)</f>
        <v>0</v>
      </c>
      <c r="AI56" s="93">
        <f>(AH56)*(1+'Inputs-Preise'!$H$8)</f>
        <v>0</v>
      </c>
      <c r="AJ56" s="93">
        <f>(AI56)*(1+'Inputs-Preise'!$H$8)</f>
        <v>0</v>
      </c>
      <c r="AK56" s="93">
        <f>(AJ56)*(1+'Inputs-Preise'!$H$8)</f>
        <v>0</v>
      </c>
      <c r="AL56" s="93">
        <f>(AK56)*(1+'Inputs-Preise'!$H$8)</f>
        <v>0</v>
      </c>
      <c r="AM56" s="93">
        <f>(AL56)*(1+'Inputs-Preise'!$H$8)</f>
        <v>0</v>
      </c>
      <c r="AN56" s="93">
        <f>(AM56)*(1+'Inputs-Preise'!$H$8)</f>
        <v>0</v>
      </c>
      <c r="AO56" s="93">
        <f>(AN56)*(1+'Inputs-Preise'!$H$8)</f>
        <v>0</v>
      </c>
      <c r="AP56" s="93">
        <f>(AO56)*(1+'Inputs-Preise'!$H$8)</f>
        <v>0</v>
      </c>
      <c r="AQ56" s="93">
        <f>(AP56)*(1+'Inputs-Preise'!$H$8)</f>
        <v>0</v>
      </c>
      <c r="AR56" s="93">
        <f>(AQ56)*(1+'Inputs-Preise'!$H$8)</f>
        <v>0</v>
      </c>
      <c r="AS56" s="93">
        <f>(AR56)*(1+'Inputs-Preise'!$H$8)</f>
        <v>0</v>
      </c>
      <c r="AT56" s="93">
        <f>(AS56)*(1+'Inputs-Preise'!$H$8)</f>
        <v>0</v>
      </c>
      <c r="AU56" s="93">
        <f>(AT56)*(1+'Inputs-Preise'!$H$8)</f>
        <v>0</v>
      </c>
      <c r="AV56" s="93">
        <f>(AU56)*(1+'Inputs-Preise'!$H$8)</f>
        <v>0</v>
      </c>
      <c r="AW56" s="93">
        <f>(AV56)*(1+'Inputs-Preise'!$H$8)</f>
        <v>0</v>
      </c>
      <c r="AX56" s="93">
        <f>(AW56)*(1+'Inputs-Preise'!$H$8)</f>
        <v>0</v>
      </c>
      <c r="AY56" s="93">
        <f>(AX56)*(1+'Inputs-Preise'!$H$8)</f>
        <v>0</v>
      </c>
      <c r="AZ56" s="93">
        <f>(AY56)*(1+'Inputs-Preise'!$H$8)</f>
        <v>0</v>
      </c>
      <c r="BA56" s="93">
        <f>(AZ56)*(1+'Inputs-Preise'!$H$8)</f>
        <v>0</v>
      </c>
      <c r="BB56" s="93">
        <f>(BA56)*(1+'Inputs-Preise'!$H$8)</f>
        <v>0</v>
      </c>
      <c r="BC56" s="93">
        <f>(BB56)*(1+'Inputs-Preise'!$H$8)</f>
        <v>0</v>
      </c>
      <c r="BD56" s="93">
        <f>(BC56)*(1+'Inputs-Preise'!$H$8)</f>
        <v>0</v>
      </c>
      <c r="BE56" s="93">
        <f>(BD56)*(1+'Inputs-Preise'!$H$8)</f>
        <v>0</v>
      </c>
      <c r="BF56" s="93">
        <f>(BE56)*(1+'Inputs-Preise'!$H$8)</f>
        <v>0</v>
      </c>
      <c r="BG56" s="93">
        <f>(BF56)*(1+'Inputs-Preise'!$H$8)</f>
        <v>0</v>
      </c>
      <c r="BH56" s="93">
        <f>(BG56)*(1+'Inputs-Preise'!$H$8)</f>
        <v>0</v>
      </c>
      <c r="BI56" s="93">
        <f>(BH56)*(1+'Inputs-Preise'!$H$8)</f>
        <v>0</v>
      </c>
      <c r="BJ56" s="93">
        <f>(BI56)*(1+'Inputs-Preise'!$H$8)</f>
        <v>0</v>
      </c>
      <c r="BK56" s="93">
        <f>(BJ56)*(1+'Inputs-Preise'!$H$8)</f>
        <v>0</v>
      </c>
      <c r="BL56" s="93">
        <f>(BK56)*(1+'Inputs-Preise'!$H$8)</f>
        <v>0</v>
      </c>
      <c r="BM56" s="93">
        <f>(BL56)*(1+'Inputs-Preise'!$H$8)</f>
        <v>0</v>
      </c>
      <c r="BN56" s="93">
        <f>(BM56)*(1+'Inputs-Preise'!$H$8)</f>
        <v>0</v>
      </c>
    </row>
    <row r="57" spans="2:66" s="37" customFormat="1" ht="15" customHeight="1" x14ac:dyDescent="0.25">
      <c r="B57" s="273"/>
      <c r="D57" s="217">
        <v>551</v>
      </c>
      <c r="E57" s="217" t="s">
        <v>189</v>
      </c>
      <c r="F57" s="258">
        <v>1E-3</v>
      </c>
      <c r="G57" s="258">
        <v>3.5000000000000001E-3</v>
      </c>
      <c r="H57" s="278">
        <v>0</v>
      </c>
      <c r="I57" s="199"/>
      <c r="J57" s="199">
        <f>Q57/(1+'Inputs-Preise'!$H$7)^$Q$16</f>
        <v>0</v>
      </c>
      <c r="K57" s="199"/>
      <c r="L57" s="199"/>
      <c r="M57" s="199"/>
      <c r="N57" s="36"/>
      <c r="O57" s="312"/>
      <c r="P57" s="313"/>
      <c r="Q57" s="93">
        <f>(F57+G57)*H57*(1+'Inputs-Preise'!$H$8)</f>
        <v>0</v>
      </c>
      <c r="R57" s="93">
        <f>(Q57)*(1+'Inputs-Preise'!$H$8)</f>
        <v>0</v>
      </c>
      <c r="S57" s="93">
        <f>(R57)*(1+'Inputs-Preise'!$H$8)</f>
        <v>0</v>
      </c>
      <c r="T57" s="93">
        <f>(S57)*(1+'Inputs-Preise'!$H$8)</f>
        <v>0</v>
      </c>
      <c r="U57" s="93">
        <f>(T57)*(1+'Inputs-Preise'!$H$8)</f>
        <v>0</v>
      </c>
      <c r="V57" s="93">
        <f>(U57)*(1+'Inputs-Preise'!$H$8)</f>
        <v>0</v>
      </c>
      <c r="W57" s="93">
        <f>(V57)*(1+'Inputs-Preise'!$H$8)</f>
        <v>0</v>
      </c>
      <c r="X57" s="93">
        <f>(W57)*(1+'Inputs-Preise'!$H$8)</f>
        <v>0</v>
      </c>
      <c r="Y57" s="93">
        <f>(X57)*(1+'Inputs-Preise'!$H$8)</f>
        <v>0</v>
      </c>
      <c r="Z57" s="93">
        <f>(Y57)*(1+'Inputs-Preise'!$H$8)</f>
        <v>0</v>
      </c>
      <c r="AA57" s="93">
        <f>(Z57)*(1+'Inputs-Preise'!$H$8)</f>
        <v>0</v>
      </c>
      <c r="AB57" s="93">
        <f>(AA57)*(1+'Inputs-Preise'!$H$8)</f>
        <v>0</v>
      </c>
      <c r="AC57" s="93">
        <f>(AB57)*(1+'Inputs-Preise'!$H$8)</f>
        <v>0</v>
      </c>
      <c r="AD57" s="93">
        <f>(AC57)*(1+'Inputs-Preise'!$H$8)</f>
        <v>0</v>
      </c>
      <c r="AE57" s="93">
        <f>(AD57)*(1+'Inputs-Preise'!$H$8)</f>
        <v>0</v>
      </c>
      <c r="AF57" s="93">
        <f>(AE57)*(1+'Inputs-Preise'!$H$8)</f>
        <v>0</v>
      </c>
      <c r="AG57" s="93">
        <f>(AF57)*(1+'Inputs-Preise'!$H$8)</f>
        <v>0</v>
      </c>
      <c r="AH57" s="93">
        <f>(AG57)*(1+'Inputs-Preise'!$H$8)</f>
        <v>0</v>
      </c>
      <c r="AI57" s="93">
        <f>(AH57)*(1+'Inputs-Preise'!$H$8)</f>
        <v>0</v>
      </c>
      <c r="AJ57" s="93">
        <f>(AI57)*(1+'Inputs-Preise'!$H$8)</f>
        <v>0</v>
      </c>
      <c r="AK57" s="93">
        <f>(AJ57)*(1+'Inputs-Preise'!$H$8)</f>
        <v>0</v>
      </c>
      <c r="AL57" s="93">
        <f>(AK57)*(1+'Inputs-Preise'!$H$8)</f>
        <v>0</v>
      </c>
      <c r="AM57" s="93">
        <f>(AL57)*(1+'Inputs-Preise'!$H$8)</f>
        <v>0</v>
      </c>
      <c r="AN57" s="93">
        <f>(AM57)*(1+'Inputs-Preise'!$H$8)</f>
        <v>0</v>
      </c>
      <c r="AO57" s="93">
        <f>(AN57)*(1+'Inputs-Preise'!$H$8)</f>
        <v>0</v>
      </c>
      <c r="AP57" s="93">
        <f>(AO57)*(1+'Inputs-Preise'!$H$8)</f>
        <v>0</v>
      </c>
      <c r="AQ57" s="93">
        <f>(AP57)*(1+'Inputs-Preise'!$H$8)</f>
        <v>0</v>
      </c>
      <c r="AR57" s="93">
        <f>(AQ57)*(1+'Inputs-Preise'!$H$8)</f>
        <v>0</v>
      </c>
      <c r="AS57" s="93">
        <f>(AR57)*(1+'Inputs-Preise'!$H$8)</f>
        <v>0</v>
      </c>
      <c r="AT57" s="93">
        <f>(AS57)*(1+'Inputs-Preise'!$H$8)</f>
        <v>0</v>
      </c>
      <c r="AU57" s="93">
        <f>(AT57)*(1+'Inputs-Preise'!$H$8)</f>
        <v>0</v>
      </c>
      <c r="AV57" s="93">
        <f>(AU57)*(1+'Inputs-Preise'!$H$8)</f>
        <v>0</v>
      </c>
      <c r="AW57" s="93">
        <f>(AV57)*(1+'Inputs-Preise'!$H$8)</f>
        <v>0</v>
      </c>
      <c r="AX57" s="93">
        <f>(AW57)*(1+'Inputs-Preise'!$H$8)</f>
        <v>0</v>
      </c>
      <c r="AY57" s="93">
        <f>(AX57)*(1+'Inputs-Preise'!$H$8)</f>
        <v>0</v>
      </c>
      <c r="AZ57" s="93">
        <f>(AY57)*(1+'Inputs-Preise'!$H$8)</f>
        <v>0</v>
      </c>
      <c r="BA57" s="93">
        <f>(AZ57)*(1+'Inputs-Preise'!$H$8)</f>
        <v>0</v>
      </c>
      <c r="BB57" s="93">
        <f>(BA57)*(1+'Inputs-Preise'!$H$8)</f>
        <v>0</v>
      </c>
      <c r="BC57" s="93">
        <f>(BB57)*(1+'Inputs-Preise'!$H$8)</f>
        <v>0</v>
      </c>
      <c r="BD57" s="93">
        <f>(BC57)*(1+'Inputs-Preise'!$H$8)</f>
        <v>0</v>
      </c>
      <c r="BE57" s="93">
        <f>(BD57)*(1+'Inputs-Preise'!$H$8)</f>
        <v>0</v>
      </c>
      <c r="BF57" s="93">
        <f>(BE57)*(1+'Inputs-Preise'!$H$8)</f>
        <v>0</v>
      </c>
      <c r="BG57" s="93">
        <f>(BF57)*(1+'Inputs-Preise'!$H$8)</f>
        <v>0</v>
      </c>
      <c r="BH57" s="93">
        <f>(BG57)*(1+'Inputs-Preise'!$H$8)</f>
        <v>0</v>
      </c>
      <c r="BI57" s="93">
        <f>(BH57)*(1+'Inputs-Preise'!$H$8)</f>
        <v>0</v>
      </c>
      <c r="BJ57" s="93">
        <f>(BI57)*(1+'Inputs-Preise'!$H$8)</f>
        <v>0</v>
      </c>
      <c r="BK57" s="93">
        <f>(BJ57)*(1+'Inputs-Preise'!$H$8)</f>
        <v>0</v>
      </c>
      <c r="BL57" s="93">
        <f>(BK57)*(1+'Inputs-Preise'!$H$8)</f>
        <v>0</v>
      </c>
      <c r="BM57" s="93">
        <f>(BL57)*(1+'Inputs-Preise'!$H$8)</f>
        <v>0</v>
      </c>
      <c r="BN57" s="93">
        <f>(BM57)*(1+'Inputs-Preise'!$H$8)</f>
        <v>0</v>
      </c>
    </row>
    <row r="58" spans="2:66" s="37" customFormat="1" ht="15" customHeight="1" x14ac:dyDescent="0.25">
      <c r="B58" s="273"/>
      <c r="D58" s="217">
        <v>576</v>
      </c>
      <c r="E58" s="217" t="s">
        <v>190</v>
      </c>
      <c r="F58" s="258">
        <v>1E-3</v>
      </c>
      <c r="G58" s="258">
        <v>3.5000000000000001E-3</v>
      </c>
      <c r="H58" s="278">
        <v>0</v>
      </c>
      <c r="I58" s="199"/>
      <c r="J58" s="199">
        <f>Q58/(1+'Inputs-Preise'!$H$7)^$Q$16</f>
        <v>0</v>
      </c>
      <c r="K58" s="199"/>
      <c r="L58" s="199"/>
      <c r="M58" s="199"/>
      <c r="N58" s="36"/>
      <c r="O58" s="312"/>
      <c r="P58" s="313"/>
      <c r="Q58" s="93">
        <f>(F58+G58)*H58*(1+'Inputs-Preise'!$H$8)</f>
        <v>0</v>
      </c>
      <c r="R58" s="93">
        <f>(Q58)*(1+'Inputs-Preise'!$H$8)</f>
        <v>0</v>
      </c>
      <c r="S58" s="93">
        <f>(R58)*(1+'Inputs-Preise'!$H$8)</f>
        <v>0</v>
      </c>
      <c r="T58" s="93">
        <f>(S58)*(1+'Inputs-Preise'!$H$8)</f>
        <v>0</v>
      </c>
      <c r="U58" s="93">
        <f>(T58)*(1+'Inputs-Preise'!$H$8)</f>
        <v>0</v>
      </c>
      <c r="V58" s="93">
        <f>(U58)*(1+'Inputs-Preise'!$H$8)</f>
        <v>0</v>
      </c>
      <c r="W58" s="93">
        <f>(V58)*(1+'Inputs-Preise'!$H$8)</f>
        <v>0</v>
      </c>
      <c r="X58" s="93">
        <f>(W58)*(1+'Inputs-Preise'!$H$8)</f>
        <v>0</v>
      </c>
      <c r="Y58" s="93">
        <f>(X58)*(1+'Inputs-Preise'!$H$8)</f>
        <v>0</v>
      </c>
      <c r="Z58" s="93">
        <f>(Y58)*(1+'Inputs-Preise'!$H$8)</f>
        <v>0</v>
      </c>
      <c r="AA58" s="93">
        <f>(Z58)*(1+'Inputs-Preise'!$H$8)</f>
        <v>0</v>
      </c>
      <c r="AB58" s="93">
        <f>(AA58)*(1+'Inputs-Preise'!$H$8)</f>
        <v>0</v>
      </c>
      <c r="AC58" s="93">
        <f>(AB58)*(1+'Inputs-Preise'!$H$8)</f>
        <v>0</v>
      </c>
      <c r="AD58" s="93">
        <f>(AC58)*(1+'Inputs-Preise'!$H$8)</f>
        <v>0</v>
      </c>
      <c r="AE58" s="93">
        <f>(AD58)*(1+'Inputs-Preise'!$H$8)</f>
        <v>0</v>
      </c>
      <c r="AF58" s="93">
        <f>(AE58)*(1+'Inputs-Preise'!$H$8)</f>
        <v>0</v>
      </c>
      <c r="AG58" s="93">
        <f>(AF58)*(1+'Inputs-Preise'!$H$8)</f>
        <v>0</v>
      </c>
      <c r="AH58" s="93">
        <f>(AG58)*(1+'Inputs-Preise'!$H$8)</f>
        <v>0</v>
      </c>
      <c r="AI58" s="93">
        <f>(AH58)*(1+'Inputs-Preise'!$H$8)</f>
        <v>0</v>
      </c>
      <c r="AJ58" s="93">
        <f>(AI58)*(1+'Inputs-Preise'!$H$8)</f>
        <v>0</v>
      </c>
      <c r="AK58" s="93">
        <f>(AJ58)*(1+'Inputs-Preise'!$H$8)</f>
        <v>0</v>
      </c>
      <c r="AL58" s="93">
        <f>(AK58)*(1+'Inputs-Preise'!$H$8)</f>
        <v>0</v>
      </c>
      <c r="AM58" s="93">
        <f>(AL58)*(1+'Inputs-Preise'!$H$8)</f>
        <v>0</v>
      </c>
      <c r="AN58" s="93">
        <f>(AM58)*(1+'Inputs-Preise'!$H$8)</f>
        <v>0</v>
      </c>
      <c r="AO58" s="93">
        <f>(AN58)*(1+'Inputs-Preise'!$H$8)</f>
        <v>0</v>
      </c>
      <c r="AP58" s="93">
        <f>(AO58)*(1+'Inputs-Preise'!$H$8)</f>
        <v>0</v>
      </c>
      <c r="AQ58" s="93">
        <f>(AP58)*(1+'Inputs-Preise'!$H$8)</f>
        <v>0</v>
      </c>
      <c r="AR58" s="93">
        <f>(AQ58)*(1+'Inputs-Preise'!$H$8)</f>
        <v>0</v>
      </c>
      <c r="AS58" s="93">
        <f>(AR58)*(1+'Inputs-Preise'!$H$8)</f>
        <v>0</v>
      </c>
      <c r="AT58" s="93">
        <f>(AS58)*(1+'Inputs-Preise'!$H$8)</f>
        <v>0</v>
      </c>
      <c r="AU58" s="93">
        <f>(AT58)*(1+'Inputs-Preise'!$H$8)</f>
        <v>0</v>
      </c>
      <c r="AV58" s="93">
        <f>(AU58)*(1+'Inputs-Preise'!$H$8)</f>
        <v>0</v>
      </c>
      <c r="AW58" s="93">
        <f>(AV58)*(1+'Inputs-Preise'!$H$8)</f>
        <v>0</v>
      </c>
      <c r="AX58" s="93">
        <f>(AW58)*(1+'Inputs-Preise'!$H$8)</f>
        <v>0</v>
      </c>
      <c r="AY58" s="93">
        <f>(AX58)*(1+'Inputs-Preise'!$H$8)</f>
        <v>0</v>
      </c>
      <c r="AZ58" s="93">
        <f>(AY58)*(1+'Inputs-Preise'!$H$8)</f>
        <v>0</v>
      </c>
      <c r="BA58" s="93">
        <f>(AZ58)*(1+'Inputs-Preise'!$H$8)</f>
        <v>0</v>
      </c>
      <c r="BB58" s="93">
        <f>(BA58)*(1+'Inputs-Preise'!$H$8)</f>
        <v>0</v>
      </c>
      <c r="BC58" s="93">
        <f>(BB58)*(1+'Inputs-Preise'!$H$8)</f>
        <v>0</v>
      </c>
      <c r="BD58" s="93">
        <f>(BC58)*(1+'Inputs-Preise'!$H$8)</f>
        <v>0</v>
      </c>
      <c r="BE58" s="93">
        <f>(BD58)*(1+'Inputs-Preise'!$H$8)</f>
        <v>0</v>
      </c>
      <c r="BF58" s="93">
        <f>(BE58)*(1+'Inputs-Preise'!$H$8)</f>
        <v>0</v>
      </c>
      <c r="BG58" s="93">
        <f>(BF58)*(1+'Inputs-Preise'!$H$8)</f>
        <v>0</v>
      </c>
      <c r="BH58" s="93">
        <f>(BG58)*(1+'Inputs-Preise'!$H$8)</f>
        <v>0</v>
      </c>
      <c r="BI58" s="93">
        <f>(BH58)*(1+'Inputs-Preise'!$H$8)</f>
        <v>0</v>
      </c>
      <c r="BJ58" s="93">
        <f>(BI58)*(1+'Inputs-Preise'!$H$8)</f>
        <v>0</v>
      </c>
      <c r="BK58" s="93">
        <f>(BJ58)*(1+'Inputs-Preise'!$H$8)</f>
        <v>0</v>
      </c>
      <c r="BL58" s="93">
        <f>(BK58)*(1+'Inputs-Preise'!$H$8)</f>
        <v>0</v>
      </c>
      <c r="BM58" s="93">
        <f>(BL58)*(1+'Inputs-Preise'!$H$8)</f>
        <v>0</v>
      </c>
      <c r="BN58" s="93">
        <f>(BM58)*(1+'Inputs-Preise'!$H$8)</f>
        <v>0</v>
      </c>
    </row>
    <row r="59" spans="2:66" s="37" customFormat="1" ht="15" customHeight="1" x14ac:dyDescent="0.25">
      <c r="B59" s="273"/>
      <c r="D59" s="217"/>
      <c r="E59" s="217"/>
      <c r="F59" s="217"/>
      <c r="G59" s="217"/>
      <c r="H59" s="279">
        <f>SUM(H50:H58)</f>
        <v>0</v>
      </c>
      <c r="I59" s="199"/>
      <c r="J59" s="93" t="s">
        <v>141</v>
      </c>
      <c r="K59" s="199"/>
      <c r="L59" s="199"/>
      <c r="M59" s="199"/>
      <c r="N59" s="36"/>
      <c r="O59" s="36"/>
      <c r="P59" s="224" t="s">
        <v>20</v>
      </c>
      <c r="Q59" s="93">
        <f>SUM(Q50:Q58)/(1+'Inputs-Preise'!$H$7)^Q49</f>
        <v>0</v>
      </c>
      <c r="R59" s="93">
        <f>SUM(R50:R58)/(1+'Inputs-Preise'!$H$7)^R49</f>
        <v>0</v>
      </c>
      <c r="S59" s="93">
        <f>SUM(S50:S58)/(1+'Inputs-Preise'!$H$7)^S49</f>
        <v>0</v>
      </c>
      <c r="T59" s="93">
        <f>SUM(T50:T58)/(1+'Inputs-Preise'!$H$7)^T49</f>
        <v>0</v>
      </c>
      <c r="U59" s="93">
        <f>SUM(U50:U58)/(1+'Inputs-Preise'!$H$7)^U49</f>
        <v>0</v>
      </c>
      <c r="V59" s="93">
        <f>SUM(V50:V58)/(1+'Inputs-Preise'!$H$7)^V49</f>
        <v>0</v>
      </c>
      <c r="W59" s="93">
        <f>SUM(W50:W58)/(1+'Inputs-Preise'!$H$7)^W49</f>
        <v>0</v>
      </c>
      <c r="X59" s="93">
        <f>SUM(X50:X58)/(1+'Inputs-Preise'!$H$7)^X49</f>
        <v>0</v>
      </c>
      <c r="Y59" s="93">
        <f>SUM(Y50:Y58)/(1+'Inputs-Preise'!$H$7)^Y49</f>
        <v>0</v>
      </c>
      <c r="Z59" s="93">
        <f>SUM(Z50:Z58)/(1+'Inputs-Preise'!$H$7)^Z49</f>
        <v>0</v>
      </c>
      <c r="AA59" s="93">
        <f>SUM(AA50:AA58)/(1+'Inputs-Preise'!$H$7)^AA49</f>
        <v>0</v>
      </c>
      <c r="AB59" s="93">
        <f>SUM(AB50:AB58)/(1+'Inputs-Preise'!$H$7)^AB49</f>
        <v>0</v>
      </c>
      <c r="AC59" s="93">
        <f>SUM(AC50:AC58)/(1+'Inputs-Preise'!$H$7)^AC49</f>
        <v>0</v>
      </c>
      <c r="AD59" s="93">
        <f>SUM(AD50:AD58)/(1+'Inputs-Preise'!$H$7)^AD49</f>
        <v>0</v>
      </c>
      <c r="AE59" s="93">
        <f>SUM(AE50:AE58)/(1+'Inputs-Preise'!$H$7)^AE49</f>
        <v>0</v>
      </c>
      <c r="AF59" s="93">
        <f>SUM(AF50:AF58)/(1+'Inputs-Preise'!$H$7)^AF49</f>
        <v>0</v>
      </c>
      <c r="AG59" s="93">
        <f>SUM(AG50:AG58)/(1+'Inputs-Preise'!$H$7)^AG49</f>
        <v>0</v>
      </c>
      <c r="AH59" s="93">
        <f>SUM(AH50:AH58)/(1+'Inputs-Preise'!$H$7)^AH49</f>
        <v>0</v>
      </c>
      <c r="AI59" s="93">
        <f>SUM(AI50:AI58)/(1+'Inputs-Preise'!$H$7)^AI49</f>
        <v>0</v>
      </c>
      <c r="AJ59" s="93">
        <f>SUM(AJ50:AJ58)/(1+'Inputs-Preise'!$H$7)^AJ49</f>
        <v>0</v>
      </c>
      <c r="AK59" s="93">
        <f>SUM(AK50:AK58)/(1+'Inputs-Preise'!$H$7)^AK49</f>
        <v>0</v>
      </c>
      <c r="AL59" s="93">
        <f>SUM(AL50:AL58)/(1+'Inputs-Preise'!$H$7)^AL49</f>
        <v>0</v>
      </c>
      <c r="AM59" s="93">
        <f>SUM(AM50:AM58)/(1+'Inputs-Preise'!$H$7)^AM49</f>
        <v>0</v>
      </c>
      <c r="AN59" s="93">
        <f>SUM(AN50:AN58)/(1+'Inputs-Preise'!$H$7)^AN49</f>
        <v>0</v>
      </c>
      <c r="AO59" s="93">
        <f>SUM(AO50:AO58)/(1+'Inputs-Preise'!$H$7)^AO49</f>
        <v>0</v>
      </c>
      <c r="AP59" s="93">
        <f>SUM(AP50:AP58)/(1+'Inputs-Preise'!$H$7)^AP49</f>
        <v>0</v>
      </c>
      <c r="AQ59" s="93">
        <f>SUM(AQ50:AQ58)/(1+'Inputs-Preise'!$H$7)^AQ49</f>
        <v>0</v>
      </c>
      <c r="AR59" s="93">
        <f>SUM(AR50:AR58)/(1+'Inputs-Preise'!$H$7)^AR49</f>
        <v>0</v>
      </c>
      <c r="AS59" s="93">
        <f>SUM(AS50:AS58)/(1+'Inputs-Preise'!$H$7)^AS49</f>
        <v>0</v>
      </c>
      <c r="AT59" s="93">
        <f>SUM(AT50:AT58)/(1+'Inputs-Preise'!$H$7)^AT49</f>
        <v>0</v>
      </c>
      <c r="AU59" s="93">
        <f>SUM(AU50:AU58)/(1+'Inputs-Preise'!$H$7)^AU49</f>
        <v>0</v>
      </c>
      <c r="AV59" s="93">
        <f>SUM(AV50:AV58)/(1+'Inputs-Preise'!$H$7)^AV49</f>
        <v>0</v>
      </c>
      <c r="AW59" s="93">
        <f>SUM(AW50:AW58)/(1+'Inputs-Preise'!$H$7)^AW49</f>
        <v>0</v>
      </c>
      <c r="AX59" s="93">
        <f>SUM(AX50:AX58)/(1+'Inputs-Preise'!$H$7)^AX49</f>
        <v>0</v>
      </c>
      <c r="AY59" s="93">
        <f>SUM(AY50:AY58)/(1+'Inputs-Preise'!$H$7)^AY49</f>
        <v>0</v>
      </c>
      <c r="AZ59" s="93">
        <f>SUM(AZ50:AZ58)/(1+'Inputs-Preise'!$H$7)^AZ49</f>
        <v>0</v>
      </c>
      <c r="BA59" s="93">
        <f>SUM(BA50:BA58)/(1+'Inputs-Preise'!$H$7)^BA49</f>
        <v>0</v>
      </c>
      <c r="BB59" s="93">
        <f>SUM(BB50:BB58)/(1+'Inputs-Preise'!$H$7)^BB49</f>
        <v>0</v>
      </c>
      <c r="BC59" s="93">
        <f>SUM(BC50:BC58)/(1+'Inputs-Preise'!$H$7)^BC49</f>
        <v>0</v>
      </c>
      <c r="BD59" s="93">
        <f>SUM(BD50:BD58)/(1+'Inputs-Preise'!$H$7)^BD49</f>
        <v>0</v>
      </c>
      <c r="BE59" s="93">
        <f>SUM(BE50:BE58)/(1+'Inputs-Preise'!$H$7)^BE49</f>
        <v>0</v>
      </c>
      <c r="BF59" s="93">
        <f>SUM(BF50:BF58)/(1+'Inputs-Preise'!$H$7)^BF49</f>
        <v>0</v>
      </c>
      <c r="BG59" s="93">
        <f>SUM(BG50:BG58)/(1+'Inputs-Preise'!$H$7)^BG49</f>
        <v>0</v>
      </c>
      <c r="BH59" s="93">
        <f>SUM(BH50:BH58)/(1+'Inputs-Preise'!$H$7)^BH49</f>
        <v>0</v>
      </c>
      <c r="BI59" s="93">
        <f>SUM(BI50:BI58)/(1+'Inputs-Preise'!$H$7)^BI49</f>
        <v>0</v>
      </c>
      <c r="BJ59" s="93">
        <f>SUM(BJ50:BJ58)/(1+'Inputs-Preise'!$H$7)^BJ49</f>
        <v>0</v>
      </c>
      <c r="BK59" s="93">
        <f>SUM(BK50:BK58)/(1+'Inputs-Preise'!$H$7)^BK49</f>
        <v>0</v>
      </c>
      <c r="BL59" s="93">
        <f>SUM(BL50:BL58)/(1+'Inputs-Preise'!$H$7)^BL49</f>
        <v>0</v>
      </c>
      <c r="BM59" s="93">
        <f>SUM(BM50:BM58)/(1+'Inputs-Preise'!$H$7)^BM49</f>
        <v>0</v>
      </c>
      <c r="BN59" s="93">
        <f>SUM(BN50:BN58)/(1+'Inputs-Preise'!$H$7)^BN49</f>
        <v>0</v>
      </c>
    </row>
    <row r="60" spans="2:66" s="37" customFormat="1" ht="15" customHeight="1" x14ac:dyDescent="0.25">
      <c r="B60" s="273"/>
      <c r="D60" s="217"/>
      <c r="E60" s="217"/>
      <c r="F60" s="217"/>
      <c r="G60" s="217"/>
      <c r="H60" s="280"/>
      <c r="I60" s="199"/>
      <c r="K60" s="199"/>
      <c r="L60" s="199"/>
      <c r="M60" s="199"/>
      <c r="N60" s="36"/>
      <c r="O60" s="36"/>
      <c r="P60" s="224"/>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row>
    <row r="61" spans="2:66" s="37" customFormat="1" ht="15" customHeight="1" x14ac:dyDescent="0.25">
      <c r="B61" s="273"/>
      <c r="H61" s="275"/>
      <c r="I61" s="199"/>
      <c r="J61" s="93"/>
      <c r="K61" s="199"/>
      <c r="L61" s="199"/>
      <c r="M61" s="199"/>
    </row>
    <row r="62" spans="2:66" s="37" customFormat="1" ht="24.95" customHeight="1" x14ac:dyDescent="0.25">
      <c r="B62" s="281"/>
      <c r="C62" s="272"/>
      <c r="D62" s="318" t="s">
        <v>16</v>
      </c>
      <c r="E62" s="318"/>
      <c r="F62" s="318"/>
      <c r="G62" s="318"/>
      <c r="H62" s="319"/>
      <c r="I62" s="216"/>
      <c r="J62" s="198"/>
      <c r="K62" s="216"/>
      <c r="L62" s="216"/>
      <c r="M62" s="256"/>
      <c r="N62" s="256"/>
      <c r="O62" s="256"/>
      <c r="P62" s="219"/>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row>
    <row r="63" spans="2:66" s="37" customFormat="1" ht="15" customHeight="1" x14ac:dyDescent="0.25">
      <c r="B63" s="273"/>
      <c r="D63" s="37" t="s">
        <v>7</v>
      </c>
      <c r="H63" s="274">
        <f>SUM(Q77:BN77)</f>
        <v>0</v>
      </c>
      <c r="I63" s="199"/>
      <c r="J63" s="93" t="s">
        <v>56</v>
      </c>
      <c r="K63" s="199"/>
      <c r="L63" s="199"/>
      <c r="M63" s="199"/>
      <c r="N63" s="36"/>
      <c r="O63" s="36"/>
      <c r="P63" s="219"/>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row>
    <row r="64" spans="2:66" s="37" customFormat="1" ht="15" customHeight="1" x14ac:dyDescent="0.25">
      <c r="B64" s="273"/>
      <c r="H64" s="275"/>
      <c r="I64" s="199"/>
      <c r="J64" s="93"/>
      <c r="K64" s="199"/>
      <c r="L64" s="199"/>
      <c r="M64" s="199"/>
      <c r="N64" s="36"/>
      <c r="O64" s="36"/>
      <c r="P64" s="219"/>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row>
    <row r="65" spans="2:67" s="37" customFormat="1" ht="24.95" customHeight="1" x14ac:dyDescent="0.25">
      <c r="B65" s="276"/>
      <c r="C65" s="277"/>
      <c r="D65" s="316" t="s">
        <v>59</v>
      </c>
      <c r="E65" s="316"/>
      <c r="F65" s="316"/>
      <c r="G65" s="316"/>
      <c r="H65" s="317"/>
      <c r="I65" s="216"/>
      <c r="J65" s="198"/>
      <c r="K65" s="216"/>
      <c r="L65" s="216"/>
      <c r="M65" s="256"/>
      <c r="N65" s="256"/>
      <c r="O65" s="25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row>
    <row r="66" spans="2:67" s="37" customFormat="1" ht="15" customHeight="1" x14ac:dyDescent="0.25">
      <c r="B66" s="273"/>
      <c r="D66" s="37" t="s">
        <v>55</v>
      </c>
      <c r="E66" s="37" t="s">
        <v>54</v>
      </c>
      <c r="F66" s="310" t="s">
        <v>57</v>
      </c>
      <c r="G66" s="310"/>
      <c r="H66" s="275"/>
      <c r="I66" s="199"/>
      <c r="J66" s="93"/>
      <c r="K66" s="199"/>
      <c r="L66" s="199"/>
      <c r="M66" s="199"/>
      <c r="N66" s="199"/>
      <c r="O66" s="218"/>
      <c r="P66" s="218"/>
      <c r="Q66" s="221" t="s">
        <v>21</v>
      </c>
      <c r="R66" s="221" t="s">
        <v>21</v>
      </c>
      <c r="S66" s="221" t="s">
        <v>21</v>
      </c>
      <c r="T66" s="221" t="s">
        <v>21</v>
      </c>
      <c r="U66" s="221" t="s">
        <v>21</v>
      </c>
      <c r="V66" s="221" t="s">
        <v>21</v>
      </c>
      <c r="W66" s="221" t="s">
        <v>21</v>
      </c>
      <c r="X66" s="221" t="s">
        <v>21</v>
      </c>
      <c r="Y66" s="221" t="s">
        <v>21</v>
      </c>
      <c r="Z66" s="221" t="s">
        <v>21</v>
      </c>
      <c r="AA66" s="221" t="s">
        <v>21</v>
      </c>
      <c r="AB66" s="221" t="s">
        <v>21</v>
      </c>
      <c r="AC66" s="221" t="s">
        <v>21</v>
      </c>
      <c r="AD66" s="221" t="s">
        <v>21</v>
      </c>
      <c r="AE66" s="221" t="s">
        <v>21</v>
      </c>
      <c r="AF66" s="221" t="s">
        <v>21</v>
      </c>
      <c r="AG66" s="221" t="s">
        <v>21</v>
      </c>
      <c r="AH66" s="221" t="s">
        <v>21</v>
      </c>
      <c r="AI66" s="221" t="s">
        <v>21</v>
      </c>
      <c r="AJ66" s="221" t="s">
        <v>21</v>
      </c>
      <c r="AK66" s="221" t="s">
        <v>21</v>
      </c>
      <c r="AL66" s="221" t="s">
        <v>21</v>
      </c>
      <c r="AM66" s="221" t="s">
        <v>21</v>
      </c>
      <c r="AN66" s="221" t="s">
        <v>21</v>
      </c>
      <c r="AO66" s="221" t="s">
        <v>21</v>
      </c>
      <c r="AP66" s="221" t="s">
        <v>21</v>
      </c>
      <c r="AQ66" s="221" t="s">
        <v>21</v>
      </c>
      <c r="AR66" s="221" t="s">
        <v>21</v>
      </c>
      <c r="AS66" s="221" t="s">
        <v>21</v>
      </c>
      <c r="AT66" s="221" t="s">
        <v>21</v>
      </c>
      <c r="AU66" s="221" t="s">
        <v>21</v>
      </c>
      <c r="AV66" s="221" t="s">
        <v>21</v>
      </c>
      <c r="AW66" s="221" t="s">
        <v>21</v>
      </c>
      <c r="AX66" s="221" t="s">
        <v>21</v>
      </c>
      <c r="AY66" s="221" t="s">
        <v>21</v>
      </c>
      <c r="AZ66" s="221" t="s">
        <v>21</v>
      </c>
      <c r="BA66" s="221" t="s">
        <v>21</v>
      </c>
      <c r="BB66" s="221" t="s">
        <v>21</v>
      </c>
      <c r="BC66" s="221" t="s">
        <v>21</v>
      </c>
      <c r="BD66" s="221" t="s">
        <v>21</v>
      </c>
      <c r="BE66" s="221" t="s">
        <v>21</v>
      </c>
      <c r="BF66" s="221" t="s">
        <v>21</v>
      </c>
      <c r="BG66" s="221" t="s">
        <v>21</v>
      </c>
      <c r="BH66" s="221" t="s">
        <v>21</v>
      </c>
      <c r="BI66" s="221" t="s">
        <v>21</v>
      </c>
      <c r="BJ66" s="221" t="s">
        <v>21</v>
      </c>
      <c r="BK66" s="221" t="s">
        <v>21</v>
      </c>
      <c r="BL66" s="221" t="s">
        <v>21</v>
      </c>
      <c r="BM66" s="221" t="s">
        <v>21</v>
      </c>
      <c r="BN66" s="221" t="s">
        <v>21</v>
      </c>
    </row>
    <row r="67" spans="2:67" s="37" customFormat="1" x14ac:dyDescent="0.25">
      <c r="B67" s="273"/>
      <c r="H67" s="275"/>
      <c r="I67" s="199"/>
      <c r="J67" s="93"/>
      <c r="K67" s="199"/>
      <c r="L67" s="199"/>
      <c r="M67" s="199"/>
      <c r="N67" s="311"/>
      <c r="O67" s="311"/>
      <c r="P67" s="311"/>
      <c r="Q67" s="222">
        <v>1</v>
      </c>
      <c r="R67" s="223">
        <v>2</v>
      </c>
      <c r="S67" s="223">
        <v>3</v>
      </c>
      <c r="T67" s="223">
        <v>4</v>
      </c>
      <c r="U67" s="223">
        <v>5</v>
      </c>
      <c r="V67" s="223">
        <v>6</v>
      </c>
      <c r="W67" s="223">
        <v>7</v>
      </c>
      <c r="X67" s="223">
        <v>8</v>
      </c>
      <c r="Y67" s="223">
        <v>9</v>
      </c>
      <c r="Z67" s="223">
        <v>10</v>
      </c>
      <c r="AA67" s="223">
        <v>11</v>
      </c>
      <c r="AB67" s="223">
        <v>12</v>
      </c>
      <c r="AC67" s="223">
        <v>13</v>
      </c>
      <c r="AD67" s="223">
        <v>14</v>
      </c>
      <c r="AE67" s="223">
        <v>15</v>
      </c>
      <c r="AF67" s="223">
        <v>16</v>
      </c>
      <c r="AG67" s="223">
        <v>17</v>
      </c>
      <c r="AH67" s="223">
        <v>18</v>
      </c>
      <c r="AI67" s="223">
        <v>19</v>
      </c>
      <c r="AJ67" s="223">
        <v>20</v>
      </c>
      <c r="AK67" s="223">
        <v>21</v>
      </c>
      <c r="AL67" s="223">
        <v>22</v>
      </c>
      <c r="AM67" s="223">
        <v>23</v>
      </c>
      <c r="AN67" s="223">
        <v>24</v>
      </c>
      <c r="AO67" s="223">
        <v>25</v>
      </c>
      <c r="AP67" s="223">
        <v>26</v>
      </c>
      <c r="AQ67" s="223">
        <v>27</v>
      </c>
      <c r="AR67" s="223">
        <v>28</v>
      </c>
      <c r="AS67" s="223">
        <v>29</v>
      </c>
      <c r="AT67" s="223">
        <v>30</v>
      </c>
      <c r="AU67" s="223">
        <v>31</v>
      </c>
      <c r="AV67" s="223">
        <v>32</v>
      </c>
      <c r="AW67" s="223">
        <v>33</v>
      </c>
      <c r="AX67" s="223">
        <v>34</v>
      </c>
      <c r="AY67" s="223">
        <v>35</v>
      </c>
      <c r="AZ67" s="223">
        <v>36</v>
      </c>
      <c r="BA67" s="223">
        <v>37</v>
      </c>
      <c r="BB67" s="223">
        <v>38</v>
      </c>
      <c r="BC67" s="223">
        <v>39</v>
      </c>
      <c r="BD67" s="223">
        <v>40</v>
      </c>
      <c r="BE67" s="223">
        <v>41</v>
      </c>
      <c r="BF67" s="223">
        <v>42</v>
      </c>
      <c r="BG67" s="223">
        <v>43</v>
      </c>
      <c r="BH67" s="223">
        <v>44</v>
      </c>
      <c r="BI67" s="223">
        <v>45</v>
      </c>
      <c r="BJ67" s="223">
        <v>46</v>
      </c>
      <c r="BK67" s="223">
        <v>47</v>
      </c>
      <c r="BL67" s="223">
        <v>48</v>
      </c>
      <c r="BM67" s="223">
        <v>49</v>
      </c>
      <c r="BN67" s="223">
        <v>50</v>
      </c>
    </row>
    <row r="68" spans="2:67" s="37" customFormat="1" ht="15" customHeight="1" x14ac:dyDescent="0.25">
      <c r="B68" s="273"/>
      <c r="D68" s="217">
        <v>541</v>
      </c>
      <c r="E68" s="217" t="s">
        <v>182</v>
      </c>
      <c r="F68" s="282">
        <v>50</v>
      </c>
      <c r="G68" s="258" t="s">
        <v>58</v>
      </c>
      <c r="H68" s="274">
        <f t="shared" ref="H68:H76" si="1">H50</f>
        <v>0</v>
      </c>
      <c r="I68" s="199"/>
      <c r="J68" s="93" t="s">
        <v>174</v>
      </c>
      <c r="K68" s="199"/>
      <c r="L68" s="199"/>
      <c r="M68" s="199"/>
      <c r="N68" s="216"/>
      <c r="O68" s="312" t="s">
        <v>80</v>
      </c>
      <c r="P68" s="313" t="s">
        <v>79</v>
      </c>
      <c r="Q68" s="93">
        <f>IF(AND(MOD((Q$32),$F68)=0,Q$32&lt;&gt;50),$H68*((1+'Inputs-Preise'!$H$8)^Q$32),0)</f>
        <v>0</v>
      </c>
      <c r="R68" s="93">
        <f>IF(AND(MOD((R$32),$F68)=0,R$32&lt;&gt;50),$H68*((1+'Inputs-Preise'!$H$8)^R$32),0)</f>
        <v>0</v>
      </c>
      <c r="S68" s="93">
        <f>IF(AND(MOD((S$32),$F68)=0,S$32&lt;&gt;50),$H68*((1+'Inputs-Preise'!$H$8)^S$32),0)</f>
        <v>0</v>
      </c>
      <c r="T68" s="93">
        <f>IF(AND(MOD((T$32),$F68)=0,T$32&lt;&gt;50),$H68*((1+'Inputs-Preise'!$H$8)^T$32),0)</f>
        <v>0</v>
      </c>
      <c r="U68" s="93">
        <f>IF(AND(MOD((U$32),$F68)=0,U$32&lt;&gt;50),$H68*((1+'Inputs-Preise'!$H$8)^U$32),0)</f>
        <v>0</v>
      </c>
      <c r="V68" s="93">
        <f>IF(AND(MOD((V$32),$F68)=0,V$32&lt;&gt;50),$H68*((1+'Inputs-Preise'!$H$8)^V$32),0)</f>
        <v>0</v>
      </c>
      <c r="W68" s="93">
        <f>IF(AND(MOD((W$32),$F68)=0,W$32&lt;&gt;50),$H68*((1+'Inputs-Preise'!$H$8)^W$32),0)</f>
        <v>0</v>
      </c>
      <c r="X68" s="93">
        <f>IF(AND(MOD((X$32),$F68)=0,X$32&lt;&gt;50),$H68*((1+'Inputs-Preise'!$H$8)^X$32),0)</f>
        <v>0</v>
      </c>
      <c r="Y68" s="93">
        <f>IF(AND(MOD((Y$32),$F68)=0,Y$32&lt;&gt;50),$H68*((1+'Inputs-Preise'!$H$8)^Y$32),0)</f>
        <v>0</v>
      </c>
      <c r="Z68" s="93">
        <f>IF(AND(MOD((Z$32),$F68)=0,Z$32&lt;&gt;50),$H68*((1+'Inputs-Preise'!$H$8)^Z$32),0)</f>
        <v>0</v>
      </c>
      <c r="AA68" s="93">
        <f>IF(AND(MOD((AA$32),$F68)=0,AA$32&lt;&gt;50),$H68*((1+'Inputs-Preise'!$H$8)^AA$32),0)</f>
        <v>0</v>
      </c>
      <c r="AB68" s="93">
        <f>IF(AND(MOD((AB$32),$F68)=0,AB$32&lt;&gt;50),$H68*((1+'Inputs-Preise'!$H$8)^AB$32),0)</f>
        <v>0</v>
      </c>
      <c r="AC68" s="93">
        <f>IF(AND(MOD((AC$32),$F68)=0,AC$32&lt;&gt;50),$H68*((1+'Inputs-Preise'!$H$8)^AC$32),0)</f>
        <v>0</v>
      </c>
      <c r="AD68" s="93">
        <f>IF(AND(MOD((AD$32),$F68)=0,AD$32&lt;&gt;50),$H68*((1+'Inputs-Preise'!$H$8)^AD$32),0)</f>
        <v>0</v>
      </c>
      <c r="AE68" s="93">
        <f>IF(AND(MOD((AE$32),$F68)=0,AE$32&lt;&gt;50),$H68*((1+'Inputs-Preise'!$H$8)^AE$32),0)</f>
        <v>0</v>
      </c>
      <c r="AF68" s="93">
        <f>IF(AND(MOD((AF$32),$F68)=0,AF$32&lt;&gt;50),$H68*((1+'Inputs-Preise'!$H$8)^AF$32),0)</f>
        <v>0</v>
      </c>
      <c r="AG68" s="93">
        <f>IF(AND(MOD((AG$32),$F68)=0,AG$32&lt;&gt;50),$H68*((1+'Inputs-Preise'!$H$8)^AG$32),0)</f>
        <v>0</v>
      </c>
      <c r="AH68" s="93">
        <f>IF(AND(MOD((AH$32),$F68)=0,AH$32&lt;&gt;50),$H68*((1+'Inputs-Preise'!$H$8)^AH$32),0)</f>
        <v>0</v>
      </c>
      <c r="AI68" s="93">
        <f>IF(AND(MOD((AI$32),$F68)=0,AI$32&lt;&gt;50),$H68*((1+'Inputs-Preise'!$H$8)^AI$32),0)</f>
        <v>0</v>
      </c>
      <c r="AJ68" s="93">
        <f>IF(AND(MOD((AJ$32),$F68)=0,AJ$32&lt;&gt;50),$H68*((1+'Inputs-Preise'!$H$8)^AJ$32),0)</f>
        <v>0</v>
      </c>
      <c r="AK68" s="93">
        <f>IF(AND(MOD((AK$32),$F68)=0,AK$32&lt;&gt;50),$H68*((1+'Inputs-Preise'!$H$8)^AK$32),0)</f>
        <v>0</v>
      </c>
      <c r="AL68" s="93">
        <f>IF(AND(MOD((AL$32),$F68)=0,AL$32&lt;&gt;50),$H68*((1+'Inputs-Preise'!$H$8)^AL$32),0)</f>
        <v>0</v>
      </c>
      <c r="AM68" s="93">
        <f>IF(AND(MOD((AM$32),$F68)=0,AM$32&lt;&gt;50),$H68*((1+'Inputs-Preise'!$H$8)^AM$32),0)</f>
        <v>0</v>
      </c>
      <c r="AN68" s="93">
        <f>IF(AND(MOD((AN$32),$F68)=0,AN$32&lt;&gt;50),$H68*((1+'Inputs-Preise'!$H$8)^AN$32),0)</f>
        <v>0</v>
      </c>
      <c r="AO68" s="93">
        <f>IF(AND(MOD((AO$32),$F68)=0,AO$32&lt;&gt;50),$H68*((1+'Inputs-Preise'!$H$8)^AO$32),0)</f>
        <v>0</v>
      </c>
      <c r="AP68" s="93">
        <f>IF(AND(MOD((AP$32),$F68)=0,AP$32&lt;&gt;50),$H68*((1+'Inputs-Preise'!$H$8)^AP$32),0)</f>
        <v>0</v>
      </c>
      <c r="AQ68" s="93">
        <f>IF(AND(MOD((AQ$32),$F68)=0,AQ$32&lt;&gt;50),$H68*((1+'Inputs-Preise'!$H$8)^AQ$32),0)</f>
        <v>0</v>
      </c>
      <c r="AR68" s="93">
        <f>IF(AND(MOD((AR$32),$F68)=0,AR$32&lt;&gt;50),$H68*((1+'Inputs-Preise'!$H$8)^AR$32),0)</f>
        <v>0</v>
      </c>
      <c r="AS68" s="93">
        <f>IF(AND(MOD((AS$32),$F68)=0,AS$32&lt;&gt;50),$H68*((1+'Inputs-Preise'!$H$8)^AS$32),0)</f>
        <v>0</v>
      </c>
      <c r="AT68" s="93">
        <f>IF(AND(MOD((AT$32),$F68)=0,AT$32&lt;&gt;50),$H68*((1+'Inputs-Preise'!$H$8)^AT$32),0)</f>
        <v>0</v>
      </c>
      <c r="AU68" s="93">
        <f>IF(AND(MOD((AU$32),$F68)=0,AU$32&lt;&gt;50),$H68*((1+'Inputs-Preise'!$H$8)^AU$32),0)</f>
        <v>0</v>
      </c>
      <c r="AV68" s="93">
        <f>IF(AND(MOD((AV$32),$F68)=0,AV$32&lt;&gt;50),$H68*((1+'Inputs-Preise'!$H$8)^AV$32),0)</f>
        <v>0</v>
      </c>
      <c r="AW68" s="93">
        <f>IF(AND(MOD((AW$32),$F68)=0,AW$32&lt;&gt;50),$H68*((1+'Inputs-Preise'!$H$8)^AW$32),0)</f>
        <v>0</v>
      </c>
      <c r="AX68" s="93">
        <f>IF(AND(MOD((AX$32),$F68)=0,AX$32&lt;&gt;50),$H68*((1+'Inputs-Preise'!$H$8)^AX$32),0)</f>
        <v>0</v>
      </c>
      <c r="AY68" s="93">
        <f>IF(AND(MOD((AY$32),$F68)=0,AY$32&lt;&gt;50),$H68*((1+'Inputs-Preise'!$H$8)^AY$32),0)</f>
        <v>0</v>
      </c>
      <c r="AZ68" s="93">
        <f>IF(AND(MOD((AZ$32),$F68)=0,AZ$32&lt;&gt;50),$H68*((1+'Inputs-Preise'!$H$8)^AZ$32),0)</f>
        <v>0</v>
      </c>
      <c r="BA68" s="93">
        <f>IF(AND(MOD((BA$32),$F68)=0,BA$32&lt;&gt;50),$H68*((1+'Inputs-Preise'!$H$8)^BA$32),0)</f>
        <v>0</v>
      </c>
      <c r="BB68" s="93">
        <f>IF(AND(MOD((BB$32),$F68)=0,BB$32&lt;&gt;50),$H68*((1+'Inputs-Preise'!$H$8)^BB$32),0)</f>
        <v>0</v>
      </c>
      <c r="BC68" s="93">
        <f>IF(AND(MOD((BC$32),$F68)=0,BC$32&lt;&gt;50),$H68*((1+'Inputs-Preise'!$H$8)^BC$32),0)</f>
        <v>0</v>
      </c>
      <c r="BD68" s="93">
        <f>IF(AND(MOD((BD$32),$F68)=0,BD$32&lt;&gt;50),$H68*((1+'Inputs-Preise'!$H$8)^BD$32),0)</f>
        <v>0</v>
      </c>
      <c r="BE68" s="93">
        <f>IF(AND(MOD((BE$32),$F68)=0,BE$32&lt;&gt;50),$H68*((1+'Inputs-Preise'!$H$8)^BE$32),0)</f>
        <v>0</v>
      </c>
      <c r="BF68" s="93">
        <f>IF(AND(MOD((BF$32),$F68)=0,BF$32&lt;&gt;50),$H68*((1+'Inputs-Preise'!$H$8)^BF$32),0)</f>
        <v>0</v>
      </c>
      <c r="BG68" s="93">
        <f>IF(AND(MOD((BG$32),$F68)=0,BG$32&lt;&gt;50),$H68*((1+'Inputs-Preise'!$H$8)^BG$32),0)</f>
        <v>0</v>
      </c>
      <c r="BH68" s="93">
        <f>IF(AND(MOD((BH$32),$F68)=0,BH$32&lt;&gt;50),$H68*((1+'Inputs-Preise'!$H$8)^BH$32),0)</f>
        <v>0</v>
      </c>
      <c r="BI68" s="93">
        <f>IF(AND(MOD((BI$32),$F68)=0,BI$32&lt;&gt;50),$H68*((1+'Inputs-Preise'!$H$8)^BI$32),0)</f>
        <v>0</v>
      </c>
      <c r="BJ68" s="93">
        <f>IF(AND(MOD((BJ$32),$F68)=0,BJ$32&lt;&gt;50),$H68*((1+'Inputs-Preise'!$H$8)^BJ$32),0)</f>
        <v>0</v>
      </c>
      <c r="BK68" s="93">
        <f>IF(AND(MOD((BK$32),$F68)=0,BK$32&lt;&gt;50),$H68*((1+'Inputs-Preise'!$H$8)^BK$32),0)</f>
        <v>0</v>
      </c>
      <c r="BL68" s="93">
        <f>IF(AND(MOD((BL$32),$F68)=0,BL$32&lt;&gt;50),$H68*((1+'Inputs-Preise'!$H$8)^BL$32),0)</f>
        <v>0</v>
      </c>
      <c r="BM68" s="93">
        <f>IF(AND(MOD((BM$32),$F68)=0,BM$32&lt;&gt;50),$H68*((1+'Inputs-Preise'!$H$8)^BM$32),0)</f>
        <v>0</v>
      </c>
      <c r="BN68" s="93">
        <f>IF(AND(MOD((BN$32),$F68)=0,BN$32&lt;&gt;50),$H68*((1+'Inputs-Preise'!$H$8)^BN$32),0)</f>
        <v>0</v>
      </c>
    </row>
    <row r="69" spans="2:67" s="37" customFormat="1" ht="15" customHeight="1" x14ac:dyDescent="0.25">
      <c r="B69" s="273"/>
      <c r="D69" s="217">
        <v>542</v>
      </c>
      <c r="E69" s="217" t="s">
        <v>183</v>
      </c>
      <c r="F69" s="282">
        <v>50</v>
      </c>
      <c r="G69" s="258" t="s">
        <v>58</v>
      </c>
      <c r="H69" s="274">
        <f t="shared" si="1"/>
        <v>0</v>
      </c>
      <c r="I69" s="199"/>
      <c r="J69" s="93" t="s">
        <v>174</v>
      </c>
      <c r="K69" s="199"/>
      <c r="L69" s="199"/>
      <c r="M69" s="199"/>
      <c r="N69" s="36"/>
      <c r="O69" s="312"/>
      <c r="P69" s="313"/>
      <c r="Q69" s="93">
        <f>IF(AND(MOD((Q$32),$F69)=0,Q$32&lt;&gt;50),$H69*((1+'Inputs-Preise'!$H$8)^Q$32),0)</f>
        <v>0</v>
      </c>
      <c r="R69" s="93">
        <f>IF(AND(MOD((R$32),$F69)=0,R$32&lt;&gt;50),$H69*((1+'Inputs-Preise'!$H$8)^R$32),0)</f>
        <v>0</v>
      </c>
      <c r="S69" s="93">
        <f>IF(AND(MOD((S$32),$F69)=0,S$32&lt;&gt;50),$H69*((1+'Inputs-Preise'!$H$8)^S$32),0)</f>
        <v>0</v>
      </c>
      <c r="T69" s="93">
        <f>IF(AND(MOD((T$32),$F69)=0,T$32&lt;&gt;50),$H69*((1+'Inputs-Preise'!$H$8)^T$32),0)</f>
        <v>0</v>
      </c>
      <c r="U69" s="93">
        <f>IF(AND(MOD((U$32),$F69)=0,U$32&lt;&gt;50),$H69*((1+'Inputs-Preise'!$H$8)^U$32),0)</f>
        <v>0</v>
      </c>
      <c r="V69" s="93">
        <f>IF(AND(MOD((V$32),$F69)=0,V$32&lt;&gt;50),$H69*((1+'Inputs-Preise'!$H$8)^V$32),0)</f>
        <v>0</v>
      </c>
      <c r="W69" s="93">
        <f>IF(AND(MOD((W$32),$F69)=0,W$32&lt;&gt;50),$H69*((1+'Inputs-Preise'!$H$8)^W$32),0)</f>
        <v>0</v>
      </c>
      <c r="X69" s="93">
        <f>IF(AND(MOD((X$32),$F69)=0,X$32&lt;&gt;50),$H69*((1+'Inputs-Preise'!$H$8)^X$32),0)</f>
        <v>0</v>
      </c>
      <c r="Y69" s="93">
        <f>IF(AND(MOD((Y$32),$F69)=0,Y$32&lt;&gt;50),$H69*((1+'Inputs-Preise'!$H$8)^Y$32),0)</f>
        <v>0</v>
      </c>
      <c r="Z69" s="93">
        <f>IF(AND(MOD((Z$32),$F69)=0,Z$32&lt;&gt;50),$H69*((1+'Inputs-Preise'!$H$8)^Z$32),0)</f>
        <v>0</v>
      </c>
      <c r="AA69" s="93">
        <f>IF(AND(MOD((AA$32),$F69)=0,AA$32&lt;&gt;50),$H69*((1+'Inputs-Preise'!$H$8)^AA$32),0)</f>
        <v>0</v>
      </c>
      <c r="AB69" s="93">
        <f>IF(AND(MOD((AB$32),$F69)=0,AB$32&lt;&gt;50),$H69*((1+'Inputs-Preise'!$H$8)^AB$32),0)</f>
        <v>0</v>
      </c>
      <c r="AC69" s="93">
        <f>IF(AND(MOD((AC$32),$F69)=0,AC$32&lt;&gt;50),$H69*((1+'Inputs-Preise'!$H$8)^AC$32),0)</f>
        <v>0</v>
      </c>
      <c r="AD69" s="93">
        <f>IF(AND(MOD((AD$32),$F69)=0,AD$32&lt;&gt;50),$H69*((1+'Inputs-Preise'!$H$8)^AD$32),0)</f>
        <v>0</v>
      </c>
      <c r="AE69" s="93">
        <f>IF(AND(MOD((AE$32),$F69)=0,AE$32&lt;&gt;50),$H69*((1+'Inputs-Preise'!$H$8)^AE$32),0)</f>
        <v>0</v>
      </c>
      <c r="AF69" s="93">
        <f>IF(AND(MOD((AF$32),$F69)=0,AF$32&lt;&gt;50),$H69*((1+'Inputs-Preise'!$H$8)^AF$32),0)</f>
        <v>0</v>
      </c>
      <c r="AG69" s="93">
        <f>IF(AND(MOD((AG$32),$F69)=0,AG$32&lt;&gt;50),$H69*((1+'Inputs-Preise'!$H$8)^AG$32),0)</f>
        <v>0</v>
      </c>
      <c r="AH69" s="93">
        <f>IF(AND(MOD((AH$32),$F69)=0,AH$32&lt;&gt;50),$H69*((1+'Inputs-Preise'!$H$8)^AH$32),0)</f>
        <v>0</v>
      </c>
      <c r="AI69" s="93">
        <f>IF(AND(MOD((AI$32),$F69)=0,AI$32&lt;&gt;50),$H69*((1+'Inputs-Preise'!$H$8)^AI$32),0)</f>
        <v>0</v>
      </c>
      <c r="AJ69" s="93">
        <f>IF(AND(MOD((AJ$32),$F69)=0,AJ$32&lt;&gt;50),$H69*((1+'Inputs-Preise'!$H$8)^AJ$32),0)</f>
        <v>0</v>
      </c>
      <c r="AK69" s="93">
        <f>IF(AND(MOD((AK$32),$F69)=0,AK$32&lt;&gt;50),$H69*((1+'Inputs-Preise'!$H$8)^AK$32),0)</f>
        <v>0</v>
      </c>
      <c r="AL69" s="93">
        <f>IF(AND(MOD((AL$32),$F69)=0,AL$32&lt;&gt;50),$H69*((1+'Inputs-Preise'!$H$8)^AL$32),0)</f>
        <v>0</v>
      </c>
      <c r="AM69" s="93">
        <f>IF(AND(MOD((AM$32),$F69)=0,AM$32&lt;&gt;50),$H69*((1+'Inputs-Preise'!$H$8)^AM$32),0)</f>
        <v>0</v>
      </c>
      <c r="AN69" s="93">
        <f>IF(AND(MOD((AN$32),$F69)=0,AN$32&lt;&gt;50),$H69*((1+'Inputs-Preise'!$H$8)^AN$32),0)</f>
        <v>0</v>
      </c>
      <c r="AO69" s="93">
        <f>IF(AND(MOD((AO$32),$F69)=0,AO$32&lt;&gt;50),$H69*((1+'Inputs-Preise'!$H$8)^AO$32),0)</f>
        <v>0</v>
      </c>
      <c r="AP69" s="93">
        <f>IF(AND(MOD((AP$32),$F69)=0,AP$32&lt;&gt;50),$H69*((1+'Inputs-Preise'!$H$8)^AP$32),0)</f>
        <v>0</v>
      </c>
      <c r="AQ69" s="93">
        <f>IF(AND(MOD((AQ$32),$F69)=0,AQ$32&lt;&gt;50),$H69*((1+'Inputs-Preise'!$H$8)^AQ$32),0)</f>
        <v>0</v>
      </c>
      <c r="AR69" s="93">
        <f>IF(AND(MOD((AR$32),$F69)=0,AR$32&lt;&gt;50),$H69*((1+'Inputs-Preise'!$H$8)^AR$32),0)</f>
        <v>0</v>
      </c>
      <c r="AS69" s="93">
        <f>IF(AND(MOD((AS$32),$F69)=0,AS$32&lt;&gt;50),$H69*((1+'Inputs-Preise'!$H$8)^AS$32),0)</f>
        <v>0</v>
      </c>
      <c r="AT69" s="93">
        <f>IF(AND(MOD((AT$32),$F69)=0,AT$32&lt;&gt;50),$H69*((1+'Inputs-Preise'!$H$8)^AT$32),0)</f>
        <v>0</v>
      </c>
      <c r="AU69" s="93">
        <f>IF(AND(MOD((AU$32),$F69)=0,AU$32&lt;&gt;50),$H69*((1+'Inputs-Preise'!$H$8)^AU$32),0)</f>
        <v>0</v>
      </c>
      <c r="AV69" s="93">
        <f>IF(AND(MOD((AV$32),$F69)=0,AV$32&lt;&gt;50),$H69*((1+'Inputs-Preise'!$H$8)^AV$32),0)</f>
        <v>0</v>
      </c>
      <c r="AW69" s="93">
        <f>IF(AND(MOD((AW$32),$F69)=0,AW$32&lt;&gt;50),$H69*((1+'Inputs-Preise'!$H$8)^AW$32),0)</f>
        <v>0</v>
      </c>
      <c r="AX69" s="93">
        <f>IF(AND(MOD((AX$32),$F69)=0,AX$32&lt;&gt;50),$H69*((1+'Inputs-Preise'!$H$8)^AX$32),0)</f>
        <v>0</v>
      </c>
      <c r="AY69" s="93">
        <f>IF(AND(MOD((AY$32),$F69)=0,AY$32&lt;&gt;50),$H69*((1+'Inputs-Preise'!$H$8)^AY$32),0)</f>
        <v>0</v>
      </c>
      <c r="AZ69" s="93">
        <f>IF(AND(MOD((AZ$32),$F69)=0,AZ$32&lt;&gt;50),$H69*((1+'Inputs-Preise'!$H$8)^AZ$32),0)</f>
        <v>0</v>
      </c>
      <c r="BA69" s="93">
        <f>IF(AND(MOD((BA$32),$F69)=0,BA$32&lt;&gt;50),$H69*((1+'Inputs-Preise'!$H$8)^BA$32),0)</f>
        <v>0</v>
      </c>
      <c r="BB69" s="93">
        <f>IF(AND(MOD((BB$32),$F69)=0,BB$32&lt;&gt;50),$H69*((1+'Inputs-Preise'!$H$8)^BB$32),0)</f>
        <v>0</v>
      </c>
      <c r="BC69" s="93">
        <f>IF(AND(MOD((BC$32),$F69)=0,BC$32&lt;&gt;50),$H69*((1+'Inputs-Preise'!$H$8)^BC$32),0)</f>
        <v>0</v>
      </c>
      <c r="BD69" s="93">
        <f>IF(AND(MOD((BD$32),$F69)=0,BD$32&lt;&gt;50),$H69*((1+'Inputs-Preise'!$H$8)^BD$32),0)</f>
        <v>0</v>
      </c>
      <c r="BE69" s="93">
        <f>IF(AND(MOD((BE$32),$F69)=0,BE$32&lt;&gt;50),$H69*((1+'Inputs-Preise'!$H$8)^BE$32),0)</f>
        <v>0</v>
      </c>
      <c r="BF69" s="93">
        <f>IF(AND(MOD((BF$32),$F69)=0,BF$32&lt;&gt;50),$H69*((1+'Inputs-Preise'!$H$8)^BF$32),0)</f>
        <v>0</v>
      </c>
      <c r="BG69" s="93">
        <f>IF(AND(MOD((BG$32),$F69)=0,BG$32&lt;&gt;50),$H69*((1+'Inputs-Preise'!$H$8)^BG$32),0)</f>
        <v>0</v>
      </c>
      <c r="BH69" s="93">
        <f>IF(AND(MOD((BH$32),$F69)=0,BH$32&lt;&gt;50),$H69*((1+'Inputs-Preise'!$H$8)^BH$32),0)</f>
        <v>0</v>
      </c>
      <c r="BI69" s="93">
        <f>IF(AND(MOD((BI$32),$F69)=0,BI$32&lt;&gt;50),$H69*((1+'Inputs-Preise'!$H$8)^BI$32),0)</f>
        <v>0</v>
      </c>
      <c r="BJ69" s="93">
        <f>IF(AND(MOD((BJ$32),$F69)=0,BJ$32&lt;&gt;50),$H69*((1+'Inputs-Preise'!$H$8)^BJ$32),0)</f>
        <v>0</v>
      </c>
      <c r="BK69" s="93">
        <f>IF(AND(MOD((BK$32),$F69)=0,BK$32&lt;&gt;50),$H69*((1+'Inputs-Preise'!$H$8)^BK$32),0)</f>
        <v>0</v>
      </c>
      <c r="BL69" s="93">
        <f>IF(AND(MOD((BL$32),$F69)=0,BL$32&lt;&gt;50),$H69*((1+'Inputs-Preise'!$H$8)^BL$32),0)</f>
        <v>0</v>
      </c>
      <c r="BM69" s="93">
        <f>IF(AND(MOD((BM$32),$F69)=0,BM$32&lt;&gt;50),$H69*((1+'Inputs-Preise'!$H$8)^BM$32),0)</f>
        <v>0</v>
      </c>
      <c r="BN69" s="93">
        <f>IF(AND(MOD((BN$32),$F69)=0,BN$32&lt;&gt;50),$H69*((1+'Inputs-Preise'!$H$8)^BN$32),0)</f>
        <v>0</v>
      </c>
    </row>
    <row r="70" spans="2:67" s="37" customFormat="1" ht="15" customHeight="1" x14ac:dyDescent="0.25">
      <c r="B70" s="273"/>
      <c r="D70" s="217">
        <v>543</v>
      </c>
      <c r="E70" s="217" t="s">
        <v>184</v>
      </c>
      <c r="F70" s="282">
        <v>50</v>
      </c>
      <c r="G70" s="258" t="s">
        <v>58</v>
      </c>
      <c r="H70" s="274">
        <f t="shared" si="1"/>
        <v>0</v>
      </c>
      <c r="I70" s="199"/>
      <c r="J70" s="93" t="s">
        <v>174</v>
      </c>
      <c r="K70" s="199"/>
      <c r="L70" s="199"/>
      <c r="M70" s="199"/>
      <c r="N70" s="36"/>
      <c r="O70" s="312"/>
      <c r="P70" s="313"/>
      <c r="Q70" s="93">
        <f>IF(AND(MOD((Q$32),$F70)=0,Q$32&lt;&gt;50),$H70*((1+'Inputs-Preise'!$H$8)^Q$32),0)</f>
        <v>0</v>
      </c>
      <c r="R70" s="93">
        <f>IF(AND(MOD((R$32),$F70)=0,R$32&lt;&gt;50),$H70*((1+'Inputs-Preise'!$H$8)^R$32),0)</f>
        <v>0</v>
      </c>
      <c r="S70" s="93">
        <f>IF(AND(MOD((S$32),$F70)=0,S$32&lt;&gt;50),$H70*((1+'Inputs-Preise'!$H$8)^S$32),0)</f>
        <v>0</v>
      </c>
      <c r="T70" s="93">
        <f>IF(AND(MOD((T$32),$F70)=0,T$32&lt;&gt;50),$H70*((1+'Inputs-Preise'!$H$8)^T$32),0)</f>
        <v>0</v>
      </c>
      <c r="U70" s="93">
        <f>IF(AND(MOD((U$32),$F70)=0,U$32&lt;&gt;50),$H70*((1+'Inputs-Preise'!$H$8)^U$32),0)</f>
        <v>0</v>
      </c>
      <c r="V70" s="93">
        <f>IF(AND(MOD((V$32),$F70)=0,V$32&lt;&gt;50),$H70*((1+'Inputs-Preise'!$H$8)^V$32),0)</f>
        <v>0</v>
      </c>
      <c r="W70" s="93">
        <f>IF(AND(MOD((W$32),$F70)=0,W$32&lt;&gt;50),$H70*((1+'Inputs-Preise'!$H$8)^W$32),0)</f>
        <v>0</v>
      </c>
      <c r="X70" s="93">
        <f>IF(AND(MOD((X$32),$F70)=0,X$32&lt;&gt;50),$H70*((1+'Inputs-Preise'!$H$8)^X$32),0)</f>
        <v>0</v>
      </c>
      <c r="Y70" s="93">
        <f>IF(AND(MOD((Y$32),$F70)=0,Y$32&lt;&gt;50),$H70*((1+'Inputs-Preise'!$H$8)^Y$32),0)</f>
        <v>0</v>
      </c>
      <c r="Z70" s="93">
        <f>IF(AND(MOD((Z$32),$F70)=0,Z$32&lt;&gt;50),$H70*((1+'Inputs-Preise'!$H$8)^Z$32),0)</f>
        <v>0</v>
      </c>
      <c r="AA70" s="93">
        <f>IF(AND(MOD((AA$32),$F70)=0,AA$32&lt;&gt;50),$H70*((1+'Inputs-Preise'!$H$8)^AA$32),0)</f>
        <v>0</v>
      </c>
      <c r="AB70" s="93">
        <f>IF(AND(MOD((AB$32),$F70)=0,AB$32&lt;&gt;50),$H70*((1+'Inputs-Preise'!$H$8)^AB$32),0)</f>
        <v>0</v>
      </c>
      <c r="AC70" s="93">
        <f>IF(AND(MOD((AC$32),$F70)=0,AC$32&lt;&gt;50),$H70*((1+'Inputs-Preise'!$H$8)^AC$32),0)</f>
        <v>0</v>
      </c>
      <c r="AD70" s="93">
        <f>IF(AND(MOD((AD$32),$F70)=0,AD$32&lt;&gt;50),$H70*((1+'Inputs-Preise'!$H$8)^AD$32),0)</f>
        <v>0</v>
      </c>
      <c r="AE70" s="93">
        <f>IF(AND(MOD((AE$32),$F70)=0,AE$32&lt;&gt;50),$H70*((1+'Inputs-Preise'!$H$8)^AE$32),0)</f>
        <v>0</v>
      </c>
      <c r="AF70" s="93">
        <f>IF(AND(MOD((AF$32),$F70)=0,AF$32&lt;&gt;50),$H70*((1+'Inputs-Preise'!$H$8)^AF$32),0)</f>
        <v>0</v>
      </c>
      <c r="AG70" s="93">
        <f>IF(AND(MOD((AG$32),$F70)=0,AG$32&lt;&gt;50),$H70*((1+'Inputs-Preise'!$H$8)^AG$32),0)</f>
        <v>0</v>
      </c>
      <c r="AH70" s="93">
        <f>IF(AND(MOD((AH$32),$F70)=0,AH$32&lt;&gt;50),$H70*((1+'Inputs-Preise'!$H$8)^AH$32),0)</f>
        <v>0</v>
      </c>
      <c r="AI70" s="93">
        <f>IF(AND(MOD((AI$32),$F70)=0,AI$32&lt;&gt;50),$H70*((1+'Inputs-Preise'!$H$8)^AI$32),0)</f>
        <v>0</v>
      </c>
      <c r="AJ70" s="93">
        <f>IF(AND(MOD((AJ$32),$F70)=0,AJ$32&lt;&gt;50),$H70*((1+'Inputs-Preise'!$H$8)^AJ$32),0)</f>
        <v>0</v>
      </c>
      <c r="AK70" s="93">
        <f>IF(AND(MOD((AK$32),$F70)=0,AK$32&lt;&gt;50),$H70*((1+'Inputs-Preise'!$H$8)^AK$32),0)</f>
        <v>0</v>
      </c>
      <c r="AL70" s="93">
        <f>IF(AND(MOD((AL$32),$F70)=0,AL$32&lt;&gt;50),$H70*((1+'Inputs-Preise'!$H$8)^AL$32),0)</f>
        <v>0</v>
      </c>
      <c r="AM70" s="93">
        <f>IF(AND(MOD((AM$32),$F70)=0,AM$32&lt;&gt;50),$H70*((1+'Inputs-Preise'!$H$8)^AM$32),0)</f>
        <v>0</v>
      </c>
      <c r="AN70" s="93">
        <f>IF(AND(MOD((AN$32),$F70)=0,AN$32&lt;&gt;50),$H70*((1+'Inputs-Preise'!$H$8)^AN$32),0)</f>
        <v>0</v>
      </c>
      <c r="AO70" s="93">
        <f>IF(AND(MOD((AO$32),$F70)=0,AO$32&lt;&gt;50),$H70*((1+'Inputs-Preise'!$H$8)^AO$32),0)</f>
        <v>0</v>
      </c>
      <c r="AP70" s="93">
        <f>IF(AND(MOD((AP$32),$F70)=0,AP$32&lt;&gt;50),$H70*((1+'Inputs-Preise'!$H$8)^AP$32),0)</f>
        <v>0</v>
      </c>
      <c r="AQ70" s="93">
        <f>IF(AND(MOD((AQ$32),$F70)=0,AQ$32&lt;&gt;50),$H70*((1+'Inputs-Preise'!$H$8)^AQ$32),0)</f>
        <v>0</v>
      </c>
      <c r="AR70" s="93">
        <f>IF(AND(MOD((AR$32),$F70)=0,AR$32&lt;&gt;50),$H70*((1+'Inputs-Preise'!$H$8)^AR$32),0)</f>
        <v>0</v>
      </c>
      <c r="AS70" s="93">
        <f>IF(AND(MOD((AS$32),$F70)=0,AS$32&lt;&gt;50),$H70*((1+'Inputs-Preise'!$H$8)^AS$32),0)</f>
        <v>0</v>
      </c>
      <c r="AT70" s="93">
        <f>IF(AND(MOD((AT$32),$F70)=0,AT$32&lt;&gt;50),$H70*((1+'Inputs-Preise'!$H$8)^AT$32),0)</f>
        <v>0</v>
      </c>
      <c r="AU70" s="93">
        <f>IF(AND(MOD((AU$32),$F70)=0,AU$32&lt;&gt;50),$H70*((1+'Inputs-Preise'!$H$8)^AU$32),0)</f>
        <v>0</v>
      </c>
      <c r="AV70" s="93">
        <f>IF(AND(MOD((AV$32),$F70)=0,AV$32&lt;&gt;50),$H70*((1+'Inputs-Preise'!$H$8)^AV$32),0)</f>
        <v>0</v>
      </c>
      <c r="AW70" s="93">
        <f>IF(AND(MOD((AW$32),$F70)=0,AW$32&lt;&gt;50),$H70*((1+'Inputs-Preise'!$H$8)^AW$32),0)</f>
        <v>0</v>
      </c>
      <c r="AX70" s="93">
        <f>IF(AND(MOD((AX$32),$F70)=0,AX$32&lt;&gt;50),$H70*((1+'Inputs-Preise'!$H$8)^AX$32),0)</f>
        <v>0</v>
      </c>
      <c r="AY70" s="93">
        <f>IF(AND(MOD((AY$32),$F70)=0,AY$32&lt;&gt;50),$H70*((1+'Inputs-Preise'!$H$8)^AY$32),0)</f>
        <v>0</v>
      </c>
      <c r="AZ70" s="93">
        <f>IF(AND(MOD((AZ$32),$F70)=0,AZ$32&lt;&gt;50),$H70*((1+'Inputs-Preise'!$H$8)^AZ$32),0)</f>
        <v>0</v>
      </c>
      <c r="BA70" s="93">
        <f>IF(AND(MOD((BA$32),$F70)=0,BA$32&lt;&gt;50),$H70*((1+'Inputs-Preise'!$H$8)^BA$32),0)</f>
        <v>0</v>
      </c>
      <c r="BB70" s="93">
        <f>IF(AND(MOD((BB$32),$F70)=0,BB$32&lt;&gt;50),$H70*((1+'Inputs-Preise'!$H$8)^BB$32),0)</f>
        <v>0</v>
      </c>
      <c r="BC70" s="93">
        <f>IF(AND(MOD((BC$32),$F70)=0,BC$32&lt;&gt;50),$H70*((1+'Inputs-Preise'!$H$8)^BC$32),0)</f>
        <v>0</v>
      </c>
      <c r="BD70" s="93">
        <f>IF(AND(MOD((BD$32),$F70)=0,BD$32&lt;&gt;50),$H70*((1+'Inputs-Preise'!$H$8)^BD$32),0)</f>
        <v>0</v>
      </c>
      <c r="BE70" s="93">
        <f>IF(AND(MOD((BE$32),$F70)=0,BE$32&lt;&gt;50),$H70*((1+'Inputs-Preise'!$H$8)^BE$32),0)</f>
        <v>0</v>
      </c>
      <c r="BF70" s="93">
        <f>IF(AND(MOD((BF$32),$F70)=0,BF$32&lt;&gt;50),$H70*((1+'Inputs-Preise'!$H$8)^BF$32),0)</f>
        <v>0</v>
      </c>
      <c r="BG70" s="93">
        <f>IF(AND(MOD((BG$32),$F70)=0,BG$32&lt;&gt;50),$H70*((1+'Inputs-Preise'!$H$8)^BG$32),0)</f>
        <v>0</v>
      </c>
      <c r="BH70" s="93">
        <f>IF(AND(MOD((BH$32),$F70)=0,BH$32&lt;&gt;50),$H70*((1+'Inputs-Preise'!$H$8)^BH$32),0)</f>
        <v>0</v>
      </c>
      <c r="BI70" s="93">
        <f>IF(AND(MOD((BI$32),$F70)=0,BI$32&lt;&gt;50),$H70*((1+'Inputs-Preise'!$H$8)^BI$32),0)</f>
        <v>0</v>
      </c>
      <c r="BJ70" s="93">
        <f>IF(AND(MOD((BJ$32),$F70)=0,BJ$32&lt;&gt;50),$H70*((1+'Inputs-Preise'!$H$8)^BJ$32),0)</f>
        <v>0</v>
      </c>
      <c r="BK70" s="93">
        <f>IF(AND(MOD((BK$32),$F70)=0,BK$32&lt;&gt;50),$H70*((1+'Inputs-Preise'!$H$8)^BK$32),0)</f>
        <v>0</v>
      </c>
      <c r="BL70" s="93">
        <f>IF(AND(MOD((BL$32),$F70)=0,BL$32&lt;&gt;50),$H70*((1+'Inputs-Preise'!$H$8)^BL$32),0)</f>
        <v>0</v>
      </c>
      <c r="BM70" s="93">
        <f>IF(AND(MOD((BM$32),$F70)=0,BM$32&lt;&gt;50),$H70*((1+'Inputs-Preise'!$H$8)^BM$32),0)</f>
        <v>0</v>
      </c>
      <c r="BN70" s="93">
        <f>IF(AND(MOD((BN$32),$F70)=0,BN$32&lt;&gt;50),$H70*((1+'Inputs-Preise'!$H$8)^BN$32),0)</f>
        <v>0</v>
      </c>
    </row>
    <row r="71" spans="2:67" s="37" customFormat="1" ht="15" customHeight="1" x14ac:dyDescent="0.25">
      <c r="B71" s="273"/>
      <c r="D71" s="217">
        <v>544</v>
      </c>
      <c r="E71" s="217" t="s">
        <v>185</v>
      </c>
      <c r="F71" s="282">
        <v>25</v>
      </c>
      <c r="G71" s="258" t="s">
        <v>58</v>
      </c>
      <c r="H71" s="274">
        <f t="shared" si="1"/>
        <v>0</v>
      </c>
      <c r="I71" s="199"/>
      <c r="J71" s="93" t="s">
        <v>174</v>
      </c>
      <c r="K71" s="199"/>
      <c r="L71" s="199"/>
      <c r="M71" s="199"/>
      <c r="N71" s="36"/>
      <c r="O71" s="312"/>
      <c r="P71" s="313"/>
      <c r="Q71" s="93">
        <f>IF(AND(MOD((Q$32),$F71)=0,Q$32&lt;&gt;50),$H71*((1+'Inputs-Preise'!$H$8)^Q$32),0)</f>
        <v>0</v>
      </c>
      <c r="R71" s="93">
        <f>IF(AND(MOD((R$32),$F71)=0,R$32&lt;&gt;50),$H71*((1+'Inputs-Preise'!$H$8)^R$32),0)</f>
        <v>0</v>
      </c>
      <c r="S71" s="93">
        <f>IF(AND(MOD((S$32),$F71)=0,S$32&lt;&gt;50),$H71*((1+'Inputs-Preise'!$H$8)^S$32),0)</f>
        <v>0</v>
      </c>
      <c r="T71" s="93">
        <f>IF(AND(MOD((T$32),$F71)=0,T$32&lt;&gt;50),$H71*((1+'Inputs-Preise'!$H$8)^T$32),0)</f>
        <v>0</v>
      </c>
      <c r="U71" s="93">
        <f>IF(AND(MOD((U$32),$F71)=0,U$32&lt;&gt;50),$H71*((1+'Inputs-Preise'!$H$8)^U$32),0)</f>
        <v>0</v>
      </c>
      <c r="V71" s="93">
        <f>IF(AND(MOD((V$32),$F71)=0,V$32&lt;&gt;50),$H71*((1+'Inputs-Preise'!$H$8)^V$32),0)</f>
        <v>0</v>
      </c>
      <c r="W71" s="93">
        <f>IF(AND(MOD((W$32),$F71)=0,W$32&lt;&gt;50),$H71*((1+'Inputs-Preise'!$H$8)^W$32),0)</f>
        <v>0</v>
      </c>
      <c r="X71" s="93">
        <f>IF(AND(MOD((X$32),$F71)=0,X$32&lt;&gt;50),$H71*((1+'Inputs-Preise'!$H$8)^X$32),0)</f>
        <v>0</v>
      </c>
      <c r="Y71" s="93">
        <f>IF(AND(MOD((Y$32),$F71)=0,Y$32&lt;&gt;50),$H71*((1+'Inputs-Preise'!$H$8)^Y$32),0)</f>
        <v>0</v>
      </c>
      <c r="Z71" s="93">
        <f>IF(AND(MOD((Z$32),$F71)=0,Z$32&lt;&gt;50),$H71*((1+'Inputs-Preise'!$H$8)^Z$32),0)</f>
        <v>0</v>
      </c>
      <c r="AA71" s="93">
        <f>IF(AND(MOD((AA$32),$F71)=0,AA$32&lt;&gt;50),$H71*((1+'Inputs-Preise'!$H$8)^AA$32),0)</f>
        <v>0</v>
      </c>
      <c r="AB71" s="93">
        <f>IF(AND(MOD((AB$32),$F71)=0,AB$32&lt;&gt;50),$H71*((1+'Inputs-Preise'!$H$8)^AB$32),0)</f>
        <v>0</v>
      </c>
      <c r="AC71" s="93">
        <f>IF(AND(MOD((AC$32),$F71)=0,AC$32&lt;&gt;50),$H71*((1+'Inputs-Preise'!$H$8)^AC$32),0)</f>
        <v>0</v>
      </c>
      <c r="AD71" s="93">
        <f>IF(AND(MOD((AD$32),$F71)=0,AD$32&lt;&gt;50),$H71*((1+'Inputs-Preise'!$H$8)^AD$32),0)</f>
        <v>0</v>
      </c>
      <c r="AE71" s="93">
        <f>IF(AND(MOD((AE$32),$F71)=0,AE$32&lt;&gt;50),$H71*((1+'Inputs-Preise'!$H$8)^AE$32),0)</f>
        <v>0</v>
      </c>
      <c r="AF71" s="93">
        <f>IF(AND(MOD((AF$32),$F71)=0,AF$32&lt;&gt;50),$H71*((1+'Inputs-Preise'!$H$8)^AF$32),0)</f>
        <v>0</v>
      </c>
      <c r="AG71" s="93">
        <f>IF(AND(MOD((AG$32),$F71)=0,AG$32&lt;&gt;50),$H71*((1+'Inputs-Preise'!$H$8)^AG$32),0)</f>
        <v>0</v>
      </c>
      <c r="AH71" s="93">
        <f>IF(AND(MOD((AH$32),$F71)=0,AH$32&lt;&gt;50),$H71*((1+'Inputs-Preise'!$H$8)^AH$32),0)</f>
        <v>0</v>
      </c>
      <c r="AI71" s="93">
        <f>IF(AND(MOD((AI$32),$F71)=0,AI$32&lt;&gt;50),$H71*((1+'Inputs-Preise'!$H$8)^AI$32),0)</f>
        <v>0</v>
      </c>
      <c r="AJ71" s="93">
        <f>IF(AND(MOD((AJ$32),$F71)=0,AJ$32&lt;&gt;50),$H71*((1+'Inputs-Preise'!$H$8)^AJ$32),0)</f>
        <v>0</v>
      </c>
      <c r="AK71" s="93">
        <f>IF(AND(MOD((AK$32),$F71)=0,AK$32&lt;&gt;50),$H71*((1+'Inputs-Preise'!$H$8)^AK$32),0)</f>
        <v>0</v>
      </c>
      <c r="AL71" s="93">
        <f>IF(AND(MOD((AL$32),$F71)=0,AL$32&lt;&gt;50),$H71*((1+'Inputs-Preise'!$H$8)^AL$32),0)</f>
        <v>0</v>
      </c>
      <c r="AM71" s="93">
        <f>IF(AND(MOD((AM$32),$F71)=0,AM$32&lt;&gt;50),$H71*((1+'Inputs-Preise'!$H$8)^AM$32),0)</f>
        <v>0</v>
      </c>
      <c r="AN71" s="93">
        <f>IF(AND(MOD((AN$32),$F71)=0,AN$32&lt;&gt;50),$H71*((1+'Inputs-Preise'!$H$8)^AN$32),0)</f>
        <v>0</v>
      </c>
      <c r="AO71" s="93">
        <f>IF(AND(MOD((AO$32),$F71)=0,AO$32&lt;&gt;50),$H71*((1+'Inputs-Preise'!$H$8)^AO$32),0)</f>
        <v>0</v>
      </c>
      <c r="AP71" s="93">
        <f>IF(AND(MOD((AP$32),$F71)=0,AP$32&lt;&gt;50),$H71*((1+'Inputs-Preise'!$H$8)^AP$32),0)</f>
        <v>0</v>
      </c>
      <c r="AQ71" s="93">
        <f>IF(AND(MOD((AQ$32),$F71)=0,AQ$32&lt;&gt;50),$H71*((1+'Inputs-Preise'!$H$8)^AQ$32),0)</f>
        <v>0</v>
      </c>
      <c r="AR71" s="93">
        <f>IF(AND(MOD((AR$32),$F71)=0,AR$32&lt;&gt;50),$H71*((1+'Inputs-Preise'!$H$8)^AR$32),0)</f>
        <v>0</v>
      </c>
      <c r="AS71" s="93">
        <f>IF(AND(MOD((AS$32),$F71)=0,AS$32&lt;&gt;50),$H71*((1+'Inputs-Preise'!$H$8)^AS$32),0)</f>
        <v>0</v>
      </c>
      <c r="AT71" s="93">
        <f>IF(AND(MOD((AT$32),$F71)=0,AT$32&lt;&gt;50),$H71*((1+'Inputs-Preise'!$H$8)^AT$32),0)</f>
        <v>0</v>
      </c>
      <c r="AU71" s="93">
        <f>IF(AND(MOD((AU$32),$F71)=0,AU$32&lt;&gt;50),$H71*((1+'Inputs-Preise'!$H$8)^AU$32),0)</f>
        <v>0</v>
      </c>
      <c r="AV71" s="93">
        <f>IF(AND(MOD((AV$32),$F71)=0,AV$32&lt;&gt;50),$H71*((1+'Inputs-Preise'!$H$8)^AV$32),0)</f>
        <v>0</v>
      </c>
      <c r="AW71" s="93">
        <f>IF(AND(MOD((AW$32),$F71)=0,AW$32&lt;&gt;50),$H71*((1+'Inputs-Preise'!$H$8)^AW$32),0)</f>
        <v>0</v>
      </c>
      <c r="AX71" s="93">
        <f>IF(AND(MOD((AX$32),$F71)=0,AX$32&lt;&gt;50),$H71*((1+'Inputs-Preise'!$H$8)^AX$32),0)</f>
        <v>0</v>
      </c>
      <c r="AY71" s="93">
        <f>IF(AND(MOD((AY$32),$F71)=0,AY$32&lt;&gt;50),$H71*((1+'Inputs-Preise'!$H$8)^AY$32),0)</f>
        <v>0</v>
      </c>
      <c r="AZ71" s="93">
        <f>IF(AND(MOD((AZ$32),$F71)=0,AZ$32&lt;&gt;50),$H71*((1+'Inputs-Preise'!$H$8)^AZ$32),0)</f>
        <v>0</v>
      </c>
      <c r="BA71" s="93">
        <f>IF(AND(MOD((BA$32),$F71)=0,BA$32&lt;&gt;50),$H71*((1+'Inputs-Preise'!$H$8)^BA$32),0)</f>
        <v>0</v>
      </c>
      <c r="BB71" s="93">
        <f>IF(AND(MOD((BB$32),$F71)=0,BB$32&lt;&gt;50),$H71*((1+'Inputs-Preise'!$H$8)^BB$32),0)</f>
        <v>0</v>
      </c>
      <c r="BC71" s="93">
        <f>IF(AND(MOD((BC$32),$F71)=0,BC$32&lt;&gt;50),$H71*((1+'Inputs-Preise'!$H$8)^BC$32),0)</f>
        <v>0</v>
      </c>
      <c r="BD71" s="93">
        <f>IF(AND(MOD((BD$32),$F71)=0,BD$32&lt;&gt;50),$H71*((1+'Inputs-Preise'!$H$8)^BD$32),0)</f>
        <v>0</v>
      </c>
      <c r="BE71" s="93">
        <f>IF(AND(MOD((BE$32),$F71)=0,BE$32&lt;&gt;50),$H71*((1+'Inputs-Preise'!$H$8)^BE$32),0)</f>
        <v>0</v>
      </c>
      <c r="BF71" s="93">
        <f>IF(AND(MOD((BF$32),$F71)=0,BF$32&lt;&gt;50),$H71*((1+'Inputs-Preise'!$H$8)^BF$32),0)</f>
        <v>0</v>
      </c>
      <c r="BG71" s="93">
        <f>IF(AND(MOD((BG$32),$F71)=0,BG$32&lt;&gt;50),$H71*((1+'Inputs-Preise'!$H$8)^BG$32),0)</f>
        <v>0</v>
      </c>
      <c r="BH71" s="93">
        <f>IF(AND(MOD((BH$32),$F71)=0,BH$32&lt;&gt;50),$H71*((1+'Inputs-Preise'!$H$8)^BH$32),0)</f>
        <v>0</v>
      </c>
      <c r="BI71" s="93">
        <f>IF(AND(MOD((BI$32),$F71)=0,BI$32&lt;&gt;50),$H71*((1+'Inputs-Preise'!$H$8)^BI$32),0)</f>
        <v>0</v>
      </c>
      <c r="BJ71" s="93">
        <f>IF(AND(MOD((BJ$32),$F71)=0,BJ$32&lt;&gt;50),$H71*((1+'Inputs-Preise'!$H$8)^BJ$32),0)</f>
        <v>0</v>
      </c>
      <c r="BK71" s="93">
        <f>IF(AND(MOD((BK$32),$F71)=0,BK$32&lt;&gt;50),$H71*((1+'Inputs-Preise'!$H$8)^BK$32),0)</f>
        <v>0</v>
      </c>
      <c r="BL71" s="93">
        <f>IF(AND(MOD((BL$32),$F71)=0,BL$32&lt;&gt;50),$H71*((1+'Inputs-Preise'!$H$8)^BL$32),0)</f>
        <v>0</v>
      </c>
      <c r="BM71" s="93">
        <f>IF(AND(MOD((BM$32),$F71)=0,BM$32&lt;&gt;50),$H71*((1+'Inputs-Preise'!$H$8)^BM$32),0)</f>
        <v>0</v>
      </c>
      <c r="BN71" s="93">
        <f>IF(AND(MOD((BN$32),$F71)=0,BN$32&lt;&gt;50),$H71*((1+'Inputs-Preise'!$H$8)^BN$32),0)</f>
        <v>0</v>
      </c>
    </row>
    <row r="72" spans="2:67" s="37" customFormat="1" ht="15" customHeight="1" x14ac:dyDescent="0.25">
      <c r="B72" s="273"/>
      <c r="D72" s="217">
        <v>545</v>
      </c>
      <c r="E72" s="217" t="s">
        <v>186</v>
      </c>
      <c r="F72" s="282">
        <v>25</v>
      </c>
      <c r="G72" s="258" t="s">
        <v>58</v>
      </c>
      <c r="H72" s="274">
        <f t="shared" si="1"/>
        <v>0</v>
      </c>
      <c r="I72" s="199"/>
      <c r="J72" s="93" t="s">
        <v>174</v>
      </c>
      <c r="K72" s="199"/>
      <c r="L72" s="199"/>
      <c r="M72" s="199"/>
      <c r="N72" s="36"/>
      <c r="O72" s="312"/>
      <c r="P72" s="313"/>
      <c r="Q72" s="93">
        <f>IF(AND(MOD((Q$32),$F72)=0,Q$32&lt;&gt;50),$H72*((1+'Inputs-Preise'!$H$8)^Q$32),0)</f>
        <v>0</v>
      </c>
      <c r="R72" s="93">
        <f>IF(AND(MOD((R$32),$F72)=0,R$32&lt;&gt;50),$H72*((1+'Inputs-Preise'!$H$8)^R$32),0)</f>
        <v>0</v>
      </c>
      <c r="S72" s="93">
        <f>IF(AND(MOD((S$32),$F72)=0,S$32&lt;&gt;50),$H72*((1+'Inputs-Preise'!$H$8)^S$32),0)</f>
        <v>0</v>
      </c>
      <c r="T72" s="93">
        <f>IF(AND(MOD((T$32),$F72)=0,T$32&lt;&gt;50),$H72*((1+'Inputs-Preise'!$H$8)^T$32),0)</f>
        <v>0</v>
      </c>
      <c r="U72" s="93">
        <f>IF(AND(MOD((U$32),$F72)=0,U$32&lt;&gt;50),$H72*((1+'Inputs-Preise'!$H$8)^U$32),0)</f>
        <v>0</v>
      </c>
      <c r="V72" s="93">
        <f>IF(AND(MOD((V$32),$F72)=0,V$32&lt;&gt;50),$H72*((1+'Inputs-Preise'!$H$8)^V$32),0)</f>
        <v>0</v>
      </c>
      <c r="W72" s="93">
        <f>IF(AND(MOD((W$32),$F72)=0,W$32&lt;&gt;50),$H72*((1+'Inputs-Preise'!$H$8)^W$32),0)</f>
        <v>0</v>
      </c>
      <c r="X72" s="93">
        <f>IF(AND(MOD((X$32),$F72)=0,X$32&lt;&gt;50),$H72*((1+'Inputs-Preise'!$H$8)^X$32),0)</f>
        <v>0</v>
      </c>
      <c r="Y72" s="93">
        <f>IF(AND(MOD((Y$32),$F72)=0,Y$32&lt;&gt;50),$H72*((1+'Inputs-Preise'!$H$8)^Y$32),0)</f>
        <v>0</v>
      </c>
      <c r="Z72" s="93">
        <f>IF(AND(MOD((Z$32),$F72)=0,Z$32&lt;&gt;50),$H72*((1+'Inputs-Preise'!$H$8)^Z$32),0)</f>
        <v>0</v>
      </c>
      <c r="AA72" s="93">
        <f>IF(AND(MOD((AA$32),$F72)=0,AA$32&lt;&gt;50),$H72*((1+'Inputs-Preise'!$H$8)^AA$32),0)</f>
        <v>0</v>
      </c>
      <c r="AB72" s="93">
        <f>IF(AND(MOD((AB$32),$F72)=0,AB$32&lt;&gt;50),$H72*((1+'Inputs-Preise'!$H$8)^AB$32),0)</f>
        <v>0</v>
      </c>
      <c r="AC72" s="93">
        <f>IF(AND(MOD((AC$32),$F72)=0,AC$32&lt;&gt;50),$H72*((1+'Inputs-Preise'!$H$8)^AC$32),0)</f>
        <v>0</v>
      </c>
      <c r="AD72" s="93">
        <f>IF(AND(MOD((AD$32),$F72)=0,AD$32&lt;&gt;50),$H72*((1+'Inputs-Preise'!$H$8)^AD$32),0)</f>
        <v>0</v>
      </c>
      <c r="AE72" s="93">
        <f>IF(AND(MOD((AE$32),$F72)=0,AE$32&lt;&gt;50),$H72*((1+'Inputs-Preise'!$H$8)^AE$32),0)</f>
        <v>0</v>
      </c>
      <c r="AF72" s="93">
        <f>IF(AND(MOD((AF$32),$F72)=0,AF$32&lt;&gt;50),$H72*((1+'Inputs-Preise'!$H$8)^AF$32),0)</f>
        <v>0</v>
      </c>
      <c r="AG72" s="93">
        <f>IF(AND(MOD((AG$32),$F72)=0,AG$32&lt;&gt;50),$H72*((1+'Inputs-Preise'!$H$8)^AG$32),0)</f>
        <v>0</v>
      </c>
      <c r="AH72" s="93">
        <f>IF(AND(MOD((AH$32),$F72)=0,AH$32&lt;&gt;50),$H72*((1+'Inputs-Preise'!$H$8)^AH$32),0)</f>
        <v>0</v>
      </c>
      <c r="AI72" s="93">
        <f>IF(AND(MOD((AI$32),$F72)=0,AI$32&lt;&gt;50),$H72*((1+'Inputs-Preise'!$H$8)^AI$32),0)</f>
        <v>0</v>
      </c>
      <c r="AJ72" s="93">
        <f>IF(AND(MOD((AJ$32),$F72)=0,AJ$32&lt;&gt;50),$H72*((1+'Inputs-Preise'!$H$8)^AJ$32),0)</f>
        <v>0</v>
      </c>
      <c r="AK72" s="93">
        <f>IF(AND(MOD((AK$32),$F72)=0,AK$32&lt;&gt;50),$H72*((1+'Inputs-Preise'!$H$8)^AK$32),0)</f>
        <v>0</v>
      </c>
      <c r="AL72" s="93">
        <f>IF(AND(MOD((AL$32),$F72)=0,AL$32&lt;&gt;50),$H72*((1+'Inputs-Preise'!$H$8)^AL$32),0)</f>
        <v>0</v>
      </c>
      <c r="AM72" s="93">
        <f>IF(AND(MOD((AM$32),$F72)=0,AM$32&lt;&gt;50),$H72*((1+'Inputs-Preise'!$H$8)^AM$32),0)</f>
        <v>0</v>
      </c>
      <c r="AN72" s="93">
        <f>IF(AND(MOD((AN$32),$F72)=0,AN$32&lt;&gt;50),$H72*((1+'Inputs-Preise'!$H$8)^AN$32),0)</f>
        <v>0</v>
      </c>
      <c r="AO72" s="93">
        <f>IF(AND(MOD((AO$32),$F72)=0,AO$32&lt;&gt;50),$H72*((1+'Inputs-Preise'!$H$8)^AO$32),0)</f>
        <v>0</v>
      </c>
      <c r="AP72" s="93">
        <f>IF(AND(MOD((AP$32),$F72)=0,AP$32&lt;&gt;50),$H72*((1+'Inputs-Preise'!$H$8)^AP$32),0)</f>
        <v>0</v>
      </c>
      <c r="AQ72" s="93">
        <f>IF(AND(MOD((AQ$32),$F72)=0,AQ$32&lt;&gt;50),$H72*((1+'Inputs-Preise'!$H$8)^AQ$32),0)</f>
        <v>0</v>
      </c>
      <c r="AR72" s="93">
        <f>IF(AND(MOD((AR$32),$F72)=0,AR$32&lt;&gt;50),$H72*((1+'Inputs-Preise'!$H$8)^AR$32),0)</f>
        <v>0</v>
      </c>
      <c r="AS72" s="93">
        <f>IF(AND(MOD((AS$32),$F72)=0,AS$32&lt;&gt;50),$H72*((1+'Inputs-Preise'!$H$8)^AS$32),0)</f>
        <v>0</v>
      </c>
      <c r="AT72" s="93">
        <f>IF(AND(MOD((AT$32),$F72)=0,AT$32&lt;&gt;50),$H72*((1+'Inputs-Preise'!$H$8)^AT$32),0)</f>
        <v>0</v>
      </c>
      <c r="AU72" s="93">
        <f>IF(AND(MOD((AU$32),$F72)=0,AU$32&lt;&gt;50),$H72*((1+'Inputs-Preise'!$H$8)^AU$32),0)</f>
        <v>0</v>
      </c>
      <c r="AV72" s="93">
        <f>IF(AND(MOD((AV$32),$F72)=0,AV$32&lt;&gt;50),$H72*((1+'Inputs-Preise'!$H$8)^AV$32),0)</f>
        <v>0</v>
      </c>
      <c r="AW72" s="93">
        <f>IF(AND(MOD((AW$32),$F72)=0,AW$32&lt;&gt;50),$H72*((1+'Inputs-Preise'!$H$8)^AW$32),0)</f>
        <v>0</v>
      </c>
      <c r="AX72" s="93">
        <f>IF(AND(MOD((AX$32),$F72)=0,AX$32&lt;&gt;50),$H72*((1+'Inputs-Preise'!$H$8)^AX$32),0)</f>
        <v>0</v>
      </c>
      <c r="AY72" s="93">
        <f>IF(AND(MOD((AY$32),$F72)=0,AY$32&lt;&gt;50),$H72*((1+'Inputs-Preise'!$H$8)^AY$32),0)</f>
        <v>0</v>
      </c>
      <c r="AZ72" s="93">
        <f>IF(AND(MOD((AZ$32),$F72)=0,AZ$32&lt;&gt;50),$H72*((1+'Inputs-Preise'!$H$8)^AZ$32),0)</f>
        <v>0</v>
      </c>
      <c r="BA72" s="93">
        <f>IF(AND(MOD((BA$32),$F72)=0,BA$32&lt;&gt;50),$H72*((1+'Inputs-Preise'!$H$8)^BA$32),0)</f>
        <v>0</v>
      </c>
      <c r="BB72" s="93">
        <f>IF(AND(MOD((BB$32),$F72)=0,BB$32&lt;&gt;50),$H72*((1+'Inputs-Preise'!$H$8)^BB$32),0)</f>
        <v>0</v>
      </c>
      <c r="BC72" s="93">
        <f>IF(AND(MOD((BC$32),$F72)=0,BC$32&lt;&gt;50),$H72*((1+'Inputs-Preise'!$H$8)^BC$32),0)</f>
        <v>0</v>
      </c>
      <c r="BD72" s="93">
        <f>IF(AND(MOD((BD$32),$F72)=0,BD$32&lt;&gt;50),$H72*((1+'Inputs-Preise'!$H$8)^BD$32),0)</f>
        <v>0</v>
      </c>
      <c r="BE72" s="93">
        <f>IF(AND(MOD((BE$32),$F72)=0,BE$32&lt;&gt;50),$H72*((1+'Inputs-Preise'!$H$8)^BE$32),0)</f>
        <v>0</v>
      </c>
      <c r="BF72" s="93">
        <f>IF(AND(MOD((BF$32),$F72)=0,BF$32&lt;&gt;50),$H72*((1+'Inputs-Preise'!$H$8)^BF$32),0)</f>
        <v>0</v>
      </c>
      <c r="BG72" s="93">
        <f>IF(AND(MOD((BG$32),$F72)=0,BG$32&lt;&gt;50),$H72*((1+'Inputs-Preise'!$H$8)^BG$32),0)</f>
        <v>0</v>
      </c>
      <c r="BH72" s="93">
        <f>IF(AND(MOD((BH$32),$F72)=0,BH$32&lt;&gt;50),$H72*((1+'Inputs-Preise'!$H$8)^BH$32),0)</f>
        <v>0</v>
      </c>
      <c r="BI72" s="93">
        <f>IF(AND(MOD((BI$32),$F72)=0,BI$32&lt;&gt;50),$H72*((1+'Inputs-Preise'!$H$8)^BI$32),0)</f>
        <v>0</v>
      </c>
      <c r="BJ72" s="93">
        <f>IF(AND(MOD((BJ$32),$F72)=0,BJ$32&lt;&gt;50),$H72*((1+'Inputs-Preise'!$H$8)^BJ$32),0)</f>
        <v>0</v>
      </c>
      <c r="BK72" s="93">
        <f>IF(AND(MOD((BK$32),$F72)=0,BK$32&lt;&gt;50),$H72*((1+'Inputs-Preise'!$H$8)^BK$32),0)</f>
        <v>0</v>
      </c>
      <c r="BL72" s="93">
        <f>IF(AND(MOD((BL$32),$F72)=0,BL$32&lt;&gt;50),$H72*((1+'Inputs-Preise'!$H$8)^BL$32),0)</f>
        <v>0</v>
      </c>
      <c r="BM72" s="93">
        <f>IF(AND(MOD((BM$32),$F72)=0,BM$32&lt;&gt;50),$H72*((1+'Inputs-Preise'!$H$8)^BM$32),0)</f>
        <v>0</v>
      </c>
      <c r="BN72" s="93">
        <f>IF(AND(MOD((BN$32),$F72)=0,BN$32&lt;&gt;50),$H72*((1+'Inputs-Preise'!$H$8)^BN$32),0)</f>
        <v>0</v>
      </c>
    </row>
    <row r="73" spans="2:67" s="37" customFormat="1" ht="15" customHeight="1" x14ac:dyDescent="0.25">
      <c r="B73" s="273"/>
      <c r="D73" s="217">
        <v>546</v>
      </c>
      <c r="E73" s="217" t="s">
        <v>187</v>
      </c>
      <c r="F73" s="282">
        <v>25</v>
      </c>
      <c r="G73" s="258" t="s">
        <v>58</v>
      </c>
      <c r="H73" s="274">
        <f t="shared" si="1"/>
        <v>0</v>
      </c>
      <c r="I73" s="199"/>
      <c r="J73" s="93" t="s">
        <v>174</v>
      </c>
      <c r="K73" s="199"/>
      <c r="L73" s="199"/>
      <c r="M73" s="199"/>
      <c r="N73" s="36"/>
      <c r="O73" s="312"/>
      <c r="P73" s="313"/>
      <c r="Q73" s="93">
        <f>IF(AND(MOD((Q$32),$F73)=0,Q$32&lt;&gt;50),$H73*((1+'Inputs-Preise'!$H$8)^Q$32),0)</f>
        <v>0</v>
      </c>
      <c r="R73" s="93">
        <f>IF(AND(MOD((R$32),$F73)=0,R$32&lt;&gt;50),$H73*((1+'Inputs-Preise'!$H$8)^R$32),0)</f>
        <v>0</v>
      </c>
      <c r="S73" s="93">
        <f>IF(AND(MOD((S$32),$F73)=0,S$32&lt;&gt;50),$H73*((1+'Inputs-Preise'!$H$8)^S$32),0)</f>
        <v>0</v>
      </c>
      <c r="T73" s="93">
        <f>IF(AND(MOD((T$32),$F73)=0,T$32&lt;&gt;50),$H73*((1+'Inputs-Preise'!$H$8)^T$32),0)</f>
        <v>0</v>
      </c>
      <c r="U73" s="93">
        <f>IF(AND(MOD((U$32),$F73)=0,U$32&lt;&gt;50),$H73*((1+'Inputs-Preise'!$H$8)^U$32),0)</f>
        <v>0</v>
      </c>
      <c r="V73" s="93">
        <f>IF(AND(MOD((V$32),$F73)=0,V$32&lt;&gt;50),$H73*((1+'Inputs-Preise'!$H$8)^V$32),0)</f>
        <v>0</v>
      </c>
      <c r="W73" s="93">
        <f>IF(AND(MOD((W$32),$F73)=0,W$32&lt;&gt;50),$H73*((1+'Inputs-Preise'!$H$8)^W$32),0)</f>
        <v>0</v>
      </c>
      <c r="X73" s="93">
        <f>IF(AND(MOD((X$32),$F73)=0,X$32&lt;&gt;50),$H73*((1+'Inputs-Preise'!$H$8)^X$32),0)</f>
        <v>0</v>
      </c>
      <c r="Y73" s="93">
        <f>IF(AND(MOD((Y$32),$F73)=0,Y$32&lt;&gt;50),$H73*((1+'Inputs-Preise'!$H$8)^Y$32),0)</f>
        <v>0</v>
      </c>
      <c r="Z73" s="93">
        <f>IF(AND(MOD((Z$32),$F73)=0,Z$32&lt;&gt;50),$H73*((1+'Inputs-Preise'!$H$8)^Z$32),0)</f>
        <v>0</v>
      </c>
      <c r="AA73" s="93">
        <f>IF(AND(MOD((AA$32),$F73)=0,AA$32&lt;&gt;50),$H73*((1+'Inputs-Preise'!$H$8)^AA$32),0)</f>
        <v>0</v>
      </c>
      <c r="AB73" s="93">
        <f>IF(AND(MOD((AB$32),$F73)=0,AB$32&lt;&gt;50),$H73*((1+'Inputs-Preise'!$H$8)^AB$32),0)</f>
        <v>0</v>
      </c>
      <c r="AC73" s="93">
        <f>IF(AND(MOD((AC$32),$F73)=0,AC$32&lt;&gt;50),$H73*((1+'Inputs-Preise'!$H$8)^AC$32),0)</f>
        <v>0</v>
      </c>
      <c r="AD73" s="93">
        <f>IF(AND(MOD((AD$32),$F73)=0,AD$32&lt;&gt;50),$H73*((1+'Inputs-Preise'!$H$8)^AD$32),0)</f>
        <v>0</v>
      </c>
      <c r="AE73" s="93">
        <f>IF(AND(MOD((AE$32),$F73)=0,AE$32&lt;&gt;50),$H73*((1+'Inputs-Preise'!$H$8)^AE$32),0)</f>
        <v>0</v>
      </c>
      <c r="AF73" s="93">
        <f>IF(AND(MOD((AF$32),$F73)=0,AF$32&lt;&gt;50),$H73*((1+'Inputs-Preise'!$H$8)^AF$32),0)</f>
        <v>0</v>
      </c>
      <c r="AG73" s="93">
        <f>IF(AND(MOD((AG$32),$F73)=0,AG$32&lt;&gt;50),$H73*((1+'Inputs-Preise'!$H$8)^AG$32),0)</f>
        <v>0</v>
      </c>
      <c r="AH73" s="93">
        <f>IF(AND(MOD((AH$32),$F73)=0,AH$32&lt;&gt;50),$H73*((1+'Inputs-Preise'!$H$8)^AH$32),0)</f>
        <v>0</v>
      </c>
      <c r="AI73" s="93">
        <f>IF(AND(MOD((AI$32),$F73)=0,AI$32&lt;&gt;50),$H73*((1+'Inputs-Preise'!$H$8)^AI$32),0)</f>
        <v>0</v>
      </c>
      <c r="AJ73" s="93">
        <f>IF(AND(MOD((AJ$32),$F73)=0,AJ$32&lt;&gt;50),$H73*((1+'Inputs-Preise'!$H$8)^AJ$32),0)</f>
        <v>0</v>
      </c>
      <c r="AK73" s="93">
        <f>IF(AND(MOD((AK$32),$F73)=0,AK$32&lt;&gt;50),$H73*((1+'Inputs-Preise'!$H$8)^AK$32),0)</f>
        <v>0</v>
      </c>
      <c r="AL73" s="93">
        <f>IF(AND(MOD((AL$32),$F73)=0,AL$32&lt;&gt;50),$H73*((1+'Inputs-Preise'!$H$8)^AL$32),0)</f>
        <v>0</v>
      </c>
      <c r="AM73" s="93">
        <f>IF(AND(MOD((AM$32),$F73)=0,AM$32&lt;&gt;50),$H73*((1+'Inputs-Preise'!$H$8)^AM$32),0)</f>
        <v>0</v>
      </c>
      <c r="AN73" s="93">
        <f>IF(AND(MOD((AN$32),$F73)=0,AN$32&lt;&gt;50),$H73*((1+'Inputs-Preise'!$H$8)^AN$32),0)</f>
        <v>0</v>
      </c>
      <c r="AO73" s="93">
        <f>IF(AND(MOD((AO$32),$F73)=0,AO$32&lt;&gt;50),$H73*((1+'Inputs-Preise'!$H$8)^AO$32),0)</f>
        <v>0</v>
      </c>
      <c r="AP73" s="93">
        <f>IF(AND(MOD((AP$32),$F73)=0,AP$32&lt;&gt;50),$H73*((1+'Inputs-Preise'!$H$8)^AP$32),0)</f>
        <v>0</v>
      </c>
      <c r="AQ73" s="93">
        <f>IF(AND(MOD((AQ$32),$F73)=0,AQ$32&lt;&gt;50),$H73*((1+'Inputs-Preise'!$H$8)^AQ$32),0)</f>
        <v>0</v>
      </c>
      <c r="AR73" s="93">
        <f>IF(AND(MOD((AR$32),$F73)=0,AR$32&lt;&gt;50),$H73*((1+'Inputs-Preise'!$H$8)^AR$32),0)</f>
        <v>0</v>
      </c>
      <c r="AS73" s="93">
        <f>IF(AND(MOD((AS$32),$F73)=0,AS$32&lt;&gt;50),$H73*((1+'Inputs-Preise'!$H$8)^AS$32),0)</f>
        <v>0</v>
      </c>
      <c r="AT73" s="93">
        <f>IF(AND(MOD((AT$32),$F73)=0,AT$32&lt;&gt;50),$H73*((1+'Inputs-Preise'!$H$8)^AT$32),0)</f>
        <v>0</v>
      </c>
      <c r="AU73" s="93">
        <f>IF(AND(MOD((AU$32),$F73)=0,AU$32&lt;&gt;50),$H73*((1+'Inputs-Preise'!$H$8)^AU$32),0)</f>
        <v>0</v>
      </c>
      <c r="AV73" s="93">
        <f>IF(AND(MOD((AV$32),$F73)=0,AV$32&lt;&gt;50),$H73*((1+'Inputs-Preise'!$H$8)^AV$32),0)</f>
        <v>0</v>
      </c>
      <c r="AW73" s="93">
        <f>IF(AND(MOD((AW$32),$F73)=0,AW$32&lt;&gt;50),$H73*((1+'Inputs-Preise'!$H$8)^AW$32),0)</f>
        <v>0</v>
      </c>
      <c r="AX73" s="93">
        <f>IF(AND(MOD((AX$32),$F73)=0,AX$32&lt;&gt;50),$H73*((1+'Inputs-Preise'!$H$8)^AX$32),0)</f>
        <v>0</v>
      </c>
      <c r="AY73" s="93">
        <f>IF(AND(MOD((AY$32),$F73)=0,AY$32&lt;&gt;50),$H73*((1+'Inputs-Preise'!$H$8)^AY$32),0)</f>
        <v>0</v>
      </c>
      <c r="AZ73" s="93">
        <f>IF(AND(MOD((AZ$32),$F73)=0,AZ$32&lt;&gt;50),$H73*((1+'Inputs-Preise'!$H$8)^AZ$32),0)</f>
        <v>0</v>
      </c>
      <c r="BA73" s="93">
        <f>IF(AND(MOD((BA$32),$F73)=0,BA$32&lt;&gt;50),$H73*((1+'Inputs-Preise'!$H$8)^BA$32),0)</f>
        <v>0</v>
      </c>
      <c r="BB73" s="93">
        <f>IF(AND(MOD((BB$32),$F73)=0,BB$32&lt;&gt;50),$H73*((1+'Inputs-Preise'!$H$8)^BB$32),0)</f>
        <v>0</v>
      </c>
      <c r="BC73" s="93">
        <f>IF(AND(MOD((BC$32),$F73)=0,BC$32&lt;&gt;50),$H73*((1+'Inputs-Preise'!$H$8)^BC$32),0)</f>
        <v>0</v>
      </c>
      <c r="BD73" s="93">
        <f>IF(AND(MOD((BD$32),$F73)=0,BD$32&lt;&gt;50),$H73*((1+'Inputs-Preise'!$H$8)^BD$32),0)</f>
        <v>0</v>
      </c>
      <c r="BE73" s="93">
        <f>IF(AND(MOD((BE$32),$F73)=0,BE$32&lt;&gt;50),$H73*((1+'Inputs-Preise'!$H$8)^BE$32),0)</f>
        <v>0</v>
      </c>
      <c r="BF73" s="93">
        <f>IF(AND(MOD((BF$32),$F73)=0,BF$32&lt;&gt;50),$H73*((1+'Inputs-Preise'!$H$8)^BF$32),0)</f>
        <v>0</v>
      </c>
      <c r="BG73" s="93">
        <f>IF(AND(MOD((BG$32),$F73)=0,BG$32&lt;&gt;50),$H73*((1+'Inputs-Preise'!$H$8)^BG$32),0)</f>
        <v>0</v>
      </c>
      <c r="BH73" s="93">
        <f>IF(AND(MOD((BH$32),$F73)=0,BH$32&lt;&gt;50),$H73*((1+'Inputs-Preise'!$H$8)^BH$32),0)</f>
        <v>0</v>
      </c>
      <c r="BI73" s="93">
        <f>IF(AND(MOD((BI$32),$F73)=0,BI$32&lt;&gt;50),$H73*((1+'Inputs-Preise'!$H$8)^BI$32),0)</f>
        <v>0</v>
      </c>
      <c r="BJ73" s="93">
        <f>IF(AND(MOD((BJ$32),$F73)=0,BJ$32&lt;&gt;50),$H73*((1+'Inputs-Preise'!$H$8)^BJ$32),0)</f>
        <v>0</v>
      </c>
      <c r="BK73" s="93">
        <f>IF(AND(MOD((BK$32),$F73)=0,BK$32&lt;&gt;50),$H73*((1+'Inputs-Preise'!$H$8)^BK$32),0)</f>
        <v>0</v>
      </c>
      <c r="BL73" s="93">
        <f>IF(AND(MOD((BL$32),$F73)=0,BL$32&lt;&gt;50),$H73*((1+'Inputs-Preise'!$H$8)^BL$32),0)</f>
        <v>0</v>
      </c>
      <c r="BM73" s="93">
        <f>IF(AND(MOD((BM$32),$F73)=0,BM$32&lt;&gt;50),$H73*((1+'Inputs-Preise'!$H$8)^BM$32),0)</f>
        <v>0</v>
      </c>
      <c r="BN73" s="93">
        <f>IF(AND(MOD((BN$32),$F73)=0,BN$32&lt;&gt;50),$H73*((1+'Inputs-Preise'!$H$8)^BN$32),0)</f>
        <v>0</v>
      </c>
    </row>
    <row r="74" spans="2:67" s="37" customFormat="1" ht="15" customHeight="1" x14ac:dyDescent="0.25">
      <c r="B74" s="273"/>
      <c r="D74" s="217">
        <v>547</v>
      </c>
      <c r="E74" s="217" t="s">
        <v>188</v>
      </c>
      <c r="F74" s="282">
        <v>25</v>
      </c>
      <c r="G74" s="258" t="s">
        <v>58</v>
      </c>
      <c r="H74" s="274">
        <f t="shared" si="1"/>
        <v>0</v>
      </c>
      <c r="I74" s="199"/>
      <c r="J74" s="93" t="s">
        <v>174</v>
      </c>
      <c r="K74" s="199"/>
      <c r="L74" s="199"/>
      <c r="M74" s="199"/>
      <c r="N74" s="36"/>
      <c r="O74" s="312"/>
      <c r="P74" s="313"/>
      <c r="Q74" s="93">
        <f>IF(AND(MOD((Q$32),$F74)=0,Q$32&lt;&gt;50),$H74*((1+'Inputs-Preise'!$H$8)^Q$32),0)</f>
        <v>0</v>
      </c>
      <c r="R74" s="93">
        <f>IF(AND(MOD((R$32),$F74)=0,R$32&lt;&gt;50),$H74*((1+'Inputs-Preise'!$H$8)^R$32),0)</f>
        <v>0</v>
      </c>
      <c r="S74" s="93">
        <f>IF(AND(MOD((S$32),$F74)=0,S$32&lt;&gt;50),$H74*((1+'Inputs-Preise'!$H$8)^S$32),0)</f>
        <v>0</v>
      </c>
      <c r="T74" s="93">
        <f>IF(AND(MOD((T$32),$F74)=0,T$32&lt;&gt;50),$H74*((1+'Inputs-Preise'!$H$8)^T$32),0)</f>
        <v>0</v>
      </c>
      <c r="U74" s="93">
        <f>IF(AND(MOD((U$32),$F74)=0,U$32&lt;&gt;50),$H74*((1+'Inputs-Preise'!$H$8)^U$32),0)</f>
        <v>0</v>
      </c>
      <c r="V74" s="93">
        <f>IF(AND(MOD((V$32),$F74)=0,V$32&lt;&gt;50),$H74*((1+'Inputs-Preise'!$H$8)^V$32),0)</f>
        <v>0</v>
      </c>
      <c r="W74" s="93">
        <f>IF(AND(MOD((W$32),$F74)=0,W$32&lt;&gt;50),$H74*((1+'Inputs-Preise'!$H$8)^W$32),0)</f>
        <v>0</v>
      </c>
      <c r="X74" s="93">
        <f>IF(AND(MOD((X$32),$F74)=0,X$32&lt;&gt;50),$H74*((1+'Inputs-Preise'!$H$8)^X$32),0)</f>
        <v>0</v>
      </c>
      <c r="Y74" s="93">
        <f>IF(AND(MOD((Y$32),$F74)=0,Y$32&lt;&gt;50),$H74*((1+'Inputs-Preise'!$H$8)^Y$32),0)</f>
        <v>0</v>
      </c>
      <c r="Z74" s="93">
        <f>IF(AND(MOD((Z$32),$F74)=0,Z$32&lt;&gt;50),$H74*((1+'Inputs-Preise'!$H$8)^Z$32),0)</f>
        <v>0</v>
      </c>
      <c r="AA74" s="93">
        <f>IF(AND(MOD((AA$32),$F74)=0,AA$32&lt;&gt;50),$H74*((1+'Inputs-Preise'!$H$8)^AA$32),0)</f>
        <v>0</v>
      </c>
      <c r="AB74" s="93">
        <f>IF(AND(MOD((AB$32),$F74)=0,AB$32&lt;&gt;50),$H74*((1+'Inputs-Preise'!$H$8)^AB$32),0)</f>
        <v>0</v>
      </c>
      <c r="AC74" s="93">
        <f>IF(AND(MOD((AC$32),$F74)=0,AC$32&lt;&gt;50),$H74*((1+'Inputs-Preise'!$H$8)^AC$32),0)</f>
        <v>0</v>
      </c>
      <c r="AD74" s="93">
        <f>IF(AND(MOD((AD$32),$F74)=0,AD$32&lt;&gt;50),$H74*((1+'Inputs-Preise'!$H$8)^AD$32),0)</f>
        <v>0</v>
      </c>
      <c r="AE74" s="93">
        <f>IF(AND(MOD((AE$32),$F74)=0,AE$32&lt;&gt;50),$H74*((1+'Inputs-Preise'!$H$8)^AE$32),0)</f>
        <v>0</v>
      </c>
      <c r="AF74" s="93">
        <f>IF(AND(MOD((AF$32),$F74)=0,AF$32&lt;&gt;50),$H74*((1+'Inputs-Preise'!$H$8)^AF$32),0)</f>
        <v>0</v>
      </c>
      <c r="AG74" s="93">
        <f>IF(AND(MOD((AG$32),$F74)=0,AG$32&lt;&gt;50),$H74*((1+'Inputs-Preise'!$H$8)^AG$32),0)</f>
        <v>0</v>
      </c>
      <c r="AH74" s="93">
        <f>IF(AND(MOD((AH$32),$F74)=0,AH$32&lt;&gt;50),$H74*((1+'Inputs-Preise'!$H$8)^AH$32),0)</f>
        <v>0</v>
      </c>
      <c r="AI74" s="93">
        <f>IF(AND(MOD((AI$32),$F74)=0,AI$32&lt;&gt;50),$H74*((1+'Inputs-Preise'!$H$8)^AI$32),0)</f>
        <v>0</v>
      </c>
      <c r="AJ74" s="93">
        <f>IF(AND(MOD((AJ$32),$F74)=0,AJ$32&lt;&gt;50),$H74*((1+'Inputs-Preise'!$H$8)^AJ$32),0)</f>
        <v>0</v>
      </c>
      <c r="AK74" s="93">
        <f>IF(AND(MOD((AK$32),$F74)=0,AK$32&lt;&gt;50),$H74*((1+'Inputs-Preise'!$H$8)^AK$32),0)</f>
        <v>0</v>
      </c>
      <c r="AL74" s="93">
        <f>IF(AND(MOD((AL$32),$F74)=0,AL$32&lt;&gt;50),$H74*((1+'Inputs-Preise'!$H$8)^AL$32),0)</f>
        <v>0</v>
      </c>
      <c r="AM74" s="93">
        <f>IF(AND(MOD((AM$32),$F74)=0,AM$32&lt;&gt;50),$H74*((1+'Inputs-Preise'!$H$8)^AM$32),0)</f>
        <v>0</v>
      </c>
      <c r="AN74" s="93">
        <f>IF(AND(MOD((AN$32),$F74)=0,AN$32&lt;&gt;50),$H74*((1+'Inputs-Preise'!$H$8)^AN$32),0)</f>
        <v>0</v>
      </c>
      <c r="AO74" s="93">
        <f>IF(AND(MOD((AO$32),$F74)=0,AO$32&lt;&gt;50),$H74*((1+'Inputs-Preise'!$H$8)^AO$32),0)</f>
        <v>0</v>
      </c>
      <c r="AP74" s="93">
        <f>IF(AND(MOD((AP$32),$F74)=0,AP$32&lt;&gt;50),$H74*((1+'Inputs-Preise'!$H$8)^AP$32),0)</f>
        <v>0</v>
      </c>
      <c r="AQ74" s="93">
        <f>IF(AND(MOD((AQ$32),$F74)=0,AQ$32&lt;&gt;50),$H74*((1+'Inputs-Preise'!$H$8)^AQ$32),0)</f>
        <v>0</v>
      </c>
      <c r="AR74" s="93">
        <f>IF(AND(MOD((AR$32),$F74)=0,AR$32&lt;&gt;50),$H74*((1+'Inputs-Preise'!$H$8)^AR$32),0)</f>
        <v>0</v>
      </c>
      <c r="AS74" s="93">
        <f>IF(AND(MOD((AS$32),$F74)=0,AS$32&lt;&gt;50),$H74*((1+'Inputs-Preise'!$H$8)^AS$32),0)</f>
        <v>0</v>
      </c>
      <c r="AT74" s="93">
        <f>IF(AND(MOD((AT$32),$F74)=0,AT$32&lt;&gt;50),$H74*((1+'Inputs-Preise'!$H$8)^AT$32),0)</f>
        <v>0</v>
      </c>
      <c r="AU74" s="93">
        <f>IF(AND(MOD((AU$32),$F74)=0,AU$32&lt;&gt;50),$H74*((1+'Inputs-Preise'!$H$8)^AU$32),0)</f>
        <v>0</v>
      </c>
      <c r="AV74" s="93">
        <f>IF(AND(MOD((AV$32),$F74)=0,AV$32&lt;&gt;50),$H74*((1+'Inputs-Preise'!$H$8)^AV$32),0)</f>
        <v>0</v>
      </c>
      <c r="AW74" s="93">
        <f>IF(AND(MOD((AW$32),$F74)=0,AW$32&lt;&gt;50),$H74*((1+'Inputs-Preise'!$H$8)^AW$32),0)</f>
        <v>0</v>
      </c>
      <c r="AX74" s="93">
        <f>IF(AND(MOD((AX$32),$F74)=0,AX$32&lt;&gt;50),$H74*((1+'Inputs-Preise'!$H$8)^AX$32),0)</f>
        <v>0</v>
      </c>
      <c r="AY74" s="93">
        <f>IF(AND(MOD((AY$32),$F74)=0,AY$32&lt;&gt;50),$H74*((1+'Inputs-Preise'!$H$8)^AY$32),0)</f>
        <v>0</v>
      </c>
      <c r="AZ74" s="93">
        <f>IF(AND(MOD((AZ$32),$F74)=0,AZ$32&lt;&gt;50),$H74*((1+'Inputs-Preise'!$H$8)^AZ$32),0)</f>
        <v>0</v>
      </c>
      <c r="BA74" s="93">
        <f>IF(AND(MOD((BA$32),$F74)=0,BA$32&lt;&gt;50),$H74*((1+'Inputs-Preise'!$H$8)^BA$32),0)</f>
        <v>0</v>
      </c>
      <c r="BB74" s="93">
        <f>IF(AND(MOD((BB$32),$F74)=0,BB$32&lt;&gt;50),$H74*((1+'Inputs-Preise'!$H$8)^BB$32),0)</f>
        <v>0</v>
      </c>
      <c r="BC74" s="93">
        <f>IF(AND(MOD((BC$32),$F74)=0,BC$32&lt;&gt;50),$H74*((1+'Inputs-Preise'!$H$8)^BC$32),0)</f>
        <v>0</v>
      </c>
      <c r="BD74" s="93">
        <f>IF(AND(MOD((BD$32),$F74)=0,BD$32&lt;&gt;50),$H74*((1+'Inputs-Preise'!$H$8)^BD$32),0)</f>
        <v>0</v>
      </c>
      <c r="BE74" s="93">
        <f>IF(AND(MOD((BE$32),$F74)=0,BE$32&lt;&gt;50),$H74*((1+'Inputs-Preise'!$H$8)^BE$32),0)</f>
        <v>0</v>
      </c>
      <c r="BF74" s="93">
        <f>IF(AND(MOD((BF$32),$F74)=0,BF$32&lt;&gt;50),$H74*((1+'Inputs-Preise'!$H$8)^BF$32),0)</f>
        <v>0</v>
      </c>
      <c r="BG74" s="93">
        <f>IF(AND(MOD((BG$32),$F74)=0,BG$32&lt;&gt;50),$H74*((1+'Inputs-Preise'!$H$8)^BG$32),0)</f>
        <v>0</v>
      </c>
      <c r="BH74" s="93">
        <f>IF(AND(MOD((BH$32),$F74)=0,BH$32&lt;&gt;50),$H74*((1+'Inputs-Preise'!$H$8)^BH$32),0)</f>
        <v>0</v>
      </c>
      <c r="BI74" s="93">
        <f>IF(AND(MOD((BI$32),$F74)=0,BI$32&lt;&gt;50),$H74*((1+'Inputs-Preise'!$H$8)^BI$32),0)</f>
        <v>0</v>
      </c>
      <c r="BJ74" s="93">
        <f>IF(AND(MOD((BJ$32),$F74)=0,BJ$32&lt;&gt;50),$H74*((1+'Inputs-Preise'!$H$8)^BJ$32),0)</f>
        <v>0</v>
      </c>
      <c r="BK74" s="93">
        <f>IF(AND(MOD((BK$32),$F74)=0,BK$32&lt;&gt;50),$H74*((1+'Inputs-Preise'!$H$8)^BK$32),0)</f>
        <v>0</v>
      </c>
      <c r="BL74" s="93">
        <f>IF(AND(MOD((BL$32),$F74)=0,BL$32&lt;&gt;50),$H74*((1+'Inputs-Preise'!$H$8)^BL$32),0)</f>
        <v>0</v>
      </c>
      <c r="BM74" s="93">
        <f>IF(AND(MOD((BM$32),$F74)=0,BM$32&lt;&gt;50),$H74*((1+'Inputs-Preise'!$H$8)^BM$32),0)</f>
        <v>0</v>
      </c>
      <c r="BN74" s="93">
        <f>IF(AND(MOD((BN$32),$F74)=0,BN$32&lt;&gt;50),$H74*((1+'Inputs-Preise'!$H$8)^BN$32),0)</f>
        <v>0</v>
      </c>
    </row>
    <row r="75" spans="2:67" s="37" customFormat="1" ht="15" customHeight="1" x14ac:dyDescent="0.25">
      <c r="B75" s="273"/>
      <c r="D75" s="217">
        <v>551</v>
      </c>
      <c r="E75" s="217" t="s">
        <v>189</v>
      </c>
      <c r="F75" s="282">
        <v>25</v>
      </c>
      <c r="G75" s="258" t="s">
        <v>58</v>
      </c>
      <c r="H75" s="274">
        <f t="shared" si="1"/>
        <v>0</v>
      </c>
      <c r="I75" s="199"/>
      <c r="J75" s="93" t="s">
        <v>174</v>
      </c>
      <c r="K75" s="199"/>
      <c r="L75" s="199"/>
      <c r="M75" s="199"/>
      <c r="N75" s="36"/>
      <c r="O75" s="312"/>
      <c r="P75" s="313"/>
      <c r="Q75" s="93">
        <f>IF(AND(MOD((Q$32),$F75)=0,Q$32&lt;&gt;50),$H75*((1+'Inputs-Preise'!$H$8)^Q$32),0)</f>
        <v>0</v>
      </c>
      <c r="R75" s="93">
        <f>IF(AND(MOD((R$32),$F75)=0,R$32&lt;&gt;50),$H75*((1+'Inputs-Preise'!$H$8)^R$32),0)</f>
        <v>0</v>
      </c>
      <c r="S75" s="93">
        <f>IF(AND(MOD((S$32),$F75)=0,S$32&lt;&gt;50),$H75*((1+'Inputs-Preise'!$H$8)^S$32),0)</f>
        <v>0</v>
      </c>
      <c r="T75" s="93">
        <f>IF(AND(MOD((T$32),$F75)=0,T$32&lt;&gt;50),$H75*((1+'Inputs-Preise'!$H$8)^T$32),0)</f>
        <v>0</v>
      </c>
      <c r="U75" s="93">
        <f>IF(AND(MOD((U$32),$F75)=0,U$32&lt;&gt;50),$H75*((1+'Inputs-Preise'!$H$8)^U$32),0)</f>
        <v>0</v>
      </c>
      <c r="V75" s="93">
        <f>IF(AND(MOD((V$32),$F75)=0,V$32&lt;&gt;50),$H75*((1+'Inputs-Preise'!$H$8)^V$32),0)</f>
        <v>0</v>
      </c>
      <c r="W75" s="93">
        <f>IF(AND(MOD((W$32),$F75)=0,W$32&lt;&gt;50),$H75*((1+'Inputs-Preise'!$H$8)^W$32),0)</f>
        <v>0</v>
      </c>
      <c r="X75" s="93">
        <f>IF(AND(MOD((X$32),$F75)=0,X$32&lt;&gt;50),$H75*((1+'Inputs-Preise'!$H$8)^X$32),0)</f>
        <v>0</v>
      </c>
      <c r="Y75" s="93">
        <f>IF(AND(MOD((Y$32),$F75)=0,Y$32&lt;&gt;50),$H75*((1+'Inputs-Preise'!$H$8)^Y$32),0)</f>
        <v>0</v>
      </c>
      <c r="Z75" s="93">
        <f>IF(AND(MOD((Z$32),$F75)=0,Z$32&lt;&gt;50),$H75*((1+'Inputs-Preise'!$H$8)^Z$32),0)</f>
        <v>0</v>
      </c>
      <c r="AA75" s="93">
        <f>IF(AND(MOD((AA$32),$F75)=0,AA$32&lt;&gt;50),$H75*((1+'Inputs-Preise'!$H$8)^AA$32),0)</f>
        <v>0</v>
      </c>
      <c r="AB75" s="93">
        <f>IF(AND(MOD((AB$32),$F75)=0,AB$32&lt;&gt;50),$H75*((1+'Inputs-Preise'!$H$8)^AB$32),0)</f>
        <v>0</v>
      </c>
      <c r="AC75" s="93">
        <f>IF(AND(MOD((AC$32),$F75)=0,AC$32&lt;&gt;50),$H75*((1+'Inputs-Preise'!$H$8)^AC$32),0)</f>
        <v>0</v>
      </c>
      <c r="AD75" s="93">
        <f>IF(AND(MOD((AD$32),$F75)=0,AD$32&lt;&gt;50),$H75*((1+'Inputs-Preise'!$H$8)^AD$32),0)</f>
        <v>0</v>
      </c>
      <c r="AE75" s="93">
        <f>IF(AND(MOD((AE$32),$F75)=0,AE$32&lt;&gt;50),$H75*((1+'Inputs-Preise'!$H$8)^AE$32),0)</f>
        <v>0</v>
      </c>
      <c r="AF75" s="93">
        <f>IF(AND(MOD((AF$32),$F75)=0,AF$32&lt;&gt;50),$H75*((1+'Inputs-Preise'!$H$8)^AF$32),0)</f>
        <v>0</v>
      </c>
      <c r="AG75" s="93">
        <f>IF(AND(MOD((AG$32),$F75)=0,AG$32&lt;&gt;50),$H75*((1+'Inputs-Preise'!$H$8)^AG$32),0)</f>
        <v>0</v>
      </c>
      <c r="AH75" s="93">
        <f>IF(AND(MOD((AH$32),$F75)=0,AH$32&lt;&gt;50),$H75*((1+'Inputs-Preise'!$H$8)^AH$32),0)</f>
        <v>0</v>
      </c>
      <c r="AI75" s="93">
        <f>IF(AND(MOD((AI$32),$F75)=0,AI$32&lt;&gt;50),$H75*((1+'Inputs-Preise'!$H$8)^AI$32),0)</f>
        <v>0</v>
      </c>
      <c r="AJ75" s="93">
        <f>IF(AND(MOD((AJ$32),$F75)=0,AJ$32&lt;&gt;50),$H75*((1+'Inputs-Preise'!$H$8)^AJ$32),0)</f>
        <v>0</v>
      </c>
      <c r="AK75" s="93">
        <f>IF(AND(MOD((AK$32),$F75)=0,AK$32&lt;&gt;50),$H75*((1+'Inputs-Preise'!$H$8)^AK$32),0)</f>
        <v>0</v>
      </c>
      <c r="AL75" s="93">
        <f>IF(AND(MOD((AL$32),$F75)=0,AL$32&lt;&gt;50),$H75*((1+'Inputs-Preise'!$H$8)^AL$32),0)</f>
        <v>0</v>
      </c>
      <c r="AM75" s="93">
        <f>IF(AND(MOD((AM$32),$F75)=0,AM$32&lt;&gt;50),$H75*((1+'Inputs-Preise'!$H$8)^AM$32),0)</f>
        <v>0</v>
      </c>
      <c r="AN75" s="93">
        <f>IF(AND(MOD((AN$32),$F75)=0,AN$32&lt;&gt;50),$H75*((1+'Inputs-Preise'!$H$8)^AN$32),0)</f>
        <v>0</v>
      </c>
      <c r="AO75" s="93">
        <f>IF(AND(MOD((AO$32),$F75)=0,AO$32&lt;&gt;50),$H75*((1+'Inputs-Preise'!$H$8)^AO$32),0)</f>
        <v>0</v>
      </c>
      <c r="AP75" s="93">
        <f>IF(AND(MOD((AP$32),$F75)=0,AP$32&lt;&gt;50),$H75*((1+'Inputs-Preise'!$H$8)^AP$32),0)</f>
        <v>0</v>
      </c>
      <c r="AQ75" s="93">
        <f>IF(AND(MOD((AQ$32),$F75)=0,AQ$32&lt;&gt;50),$H75*((1+'Inputs-Preise'!$H$8)^AQ$32),0)</f>
        <v>0</v>
      </c>
      <c r="AR75" s="93">
        <f>IF(AND(MOD((AR$32),$F75)=0,AR$32&lt;&gt;50),$H75*((1+'Inputs-Preise'!$H$8)^AR$32),0)</f>
        <v>0</v>
      </c>
      <c r="AS75" s="93">
        <f>IF(AND(MOD((AS$32),$F75)=0,AS$32&lt;&gt;50),$H75*((1+'Inputs-Preise'!$H$8)^AS$32),0)</f>
        <v>0</v>
      </c>
      <c r="AT75" s="93">
        <f>IF(AND(MOD((AT$32),$F75)=0,AT$32&lt;&gt;50),$H75*((1+'Inputs-Preise'!$H$8)^AT$32),0)</f>
        <v>0</v>
      </c>
      <c r="AU75" s="93">
        <f>IF(AND(MOD((AU$32),$F75)=0,AU$32&lt;&gt;50),$H75*((1+'Inputs-Preise'!$H$8)^AU$32),0)</f>
        <v>0</v>
      </c>
      <c r="AV75" s="93">
        <f>IF(AND(MOD((AV$32),$F75)=0,AV$32&lt;&gt;50),$H75*((1+'Inputs-Preise'!$H$8)^AV$32),0)</f>
        <v>0</v>
      </c>
      <c r="AW75" s="93">
        <f>IF(AND(MOD((AW$32),$F75)=0,AW$32&lt;&gt;50),$H75*((1+'Inputs-Preise'!$H$8)^AW$32),0)</f>
        <v>0</v>
      </c>
      <c r="AX75" s="93">
        <f>IF(AND(MOD((AX$32),$F75)=0,AX$32&lt;&gt;50),$H75*((1+'Inputs-Preise'!$H$8)^AX$32),0)</f>
        <v>0</v>
      </c>
      <c r="AY75" s="93">
        <f>IF(AND(MOD((AY$32),$F75)=0,AY$32&lt;&gt;50),$H75*((1+'Inputs-Preise'!$H$8)^AY$32),0)</f>
        <v>0</v>
      </c>
      <c r="AZ75" s="93">
        <f>IF(AND(MOD((AZ$32),$F75)=0,AZ$32&lt;&gt;50),$H75*((1+'Inputs-Preise'!$H$8)^AZ$32),0)</f>
        <v>0</v>
      </c>
      <c r="BA75" s="93">
        <f>IF(AND(MOD((BA$32),$F75)=0,BA$32&lt;&gt;50),$H75*((1+'Inputs-Preise'!$H$8)^BA$32),0)</f>
        <v>0</v>
      </c>
      <c r="BB75" s="93">
        <f>IF(AND(MOD((BB$32),$F75)=0,BB$32&lt;&gt;50),$H75*((1+'Inputs-Preise'!$H$8)^BB$32),0)</f>
        <v>0</v>
      </c>
      <c r="BC75" s="93">
        <f>IF(AND(MOD((BC$32),$F75)=0,BC$32&lt;&gt;50),$H75*((1+'Inputs-Preise'!$H$8)^BC$32),0)</f>
        <v>0</v>
      </c>
      <c r="BD75" s="93">
        <f>IF(AND(MOD((BD$32),$F75)=0,BD$32&lt;&gt;50),$H75*((1+'Inputs-Preise'!$H$8)^BD$32),0)</f>
        <v>0</v>
      </c>
      <c r="BE75" s="93">
        <f>IF(AND(MOD((BE$32),$F75)=0,BE$32&lt;&gt;50),$H75*((1+'Inputs-Preise'!$H$8)^BE$32),0)</f>
        <v>0</v>
      </c>
      <c r="BF75" s="93">
        <f>IF(AND(MOD((BF$32),$F75)=0,BF$32&lt;&gt;50),$H75*((1+'Inputs-Preise'!$H$8)^BF$32),0)</f>
        <v>0</v>
      </c>
      <c r="BG75" s="93">
        <f>IF(AND(MOD((BG$32),$F75)=0,BG$32&lt;&gt;50),$H75*((1+'Inputs-Preise'!$H$8)^BG$32),0)</f>
        <v>0</v>
      </c>
      <c r="BH75" s="93">
        <f>IF(AND(MOD((BH$32),$F75)=0,BH$32&lt;&gt;50),$H75*((1+'Inputs-Preise'!$H$8)^BH$32),0)</f>
        <v>0</v>
      </c>
      <c r="BI75" s="93">
        <f>IF(AND(MOD((BI$32),$F75)=0,BI$32&lt;&gt;50),$H75*((1+'Inputs-Preise'!$H$8)^BI$32),0)</f>
        <v>0</v>
      </c>
      <c r="BJ75" s="93">
        <f>IF(AND(MOD((BJ$32),$F75)=0,BJ$32&lt;&gt;50),$H75*((1+'Inputs-Preise'!$H$8)^BJ$32),0)</f>
        <v>0</v>
      </c>
      <c r="BK75" s="93">
        <f>IF(AND(MOD((BK$32),$F75)=0,BK$32&lt;&gt;50),$H75*((1+'Inputs-Preise'!$H$8)^BK$32),0)</f>
        <v>0</v>
      </c>
      <c r="BL75" s="93">
        <f>IF(AND(MOD((BL$32),$F75)=0,BL$32&lt;&gt;50),$H75*((1+'Inputs-Preise'!$H$8)^BL$32),0)</f>
        <v>0</v>
      </c>
      <c r="BM75" s="93">
        <f>IF(AND(MOD((BM$32),$F75)=0,BM$32&lt;&gt;50),$H75*((1+'Inputs-Preise'!$H$8)^BM$32),0)</f>
        <v>0</v>
      </c>
      <c r="BN75" s="93">
        <f>IF(AND(MOD((BN$32),$F75)=0,BN$32&lt;&gt;50),$H75*((1+'Inputs-Preise'!$H$8)^BN$32),0)</f>
        <v>0</v>
      </c>
    </row>
    <row r="76" spans="2:67" s="37" customFormat="1" ht="15" customHeight="1" x14ac:dyDescent="0.25">
      <c r="B76" s="273"/>
      <c r="D76" s="217">
        <v>576</v>
      </c>
      <c r="E76" s="217" t="s">
        <v>190</v>
      </c>
      <c r="F76" s="282">
        <v>30</v>
      </c>
      <c r="G76" s="258" t="s">
        <v>58</v>
      </c>
      <c r="H76" s="274">
        <f t="shared" si="1"/>
        <v>0</v>
      </c>
      <c r="I76" s="199"/>
      <c r="J76" s="93" t="s">
        <v>174</v>
      </c>
      <c r="K76" s="199"/>
      <c r="L76" s="199"/>
      <c r="M76" s="199"/>
      <c r="N76" s="36"/>
      <c r="O76" s="312"/>
      <c r="P76" s="313"/>
      <c r="Q76" s="93">
        <f>IF(AND(MOD((Q$32),$F76)=0,Q$32&lt;&gt;50),$H76*((1+'Inputs-Preise'!$H$8)^Q$32),0)</f>
        <v>0</v>
      </c>
      <c r="R76" s="93">
        <f>IF(AND(MOD((R$32),$F76)=0,R$32&lt;&gt;50),$H76*((1+'Inputs-Preise'!$H$8)^R$32),0)</f>
        <v>0</v>
      </c>
      <c r="S76" s="93">
        <f>IF(AND(MOD((S$32),$F76)=0,S$32&lt;&gt;50),$H76*((1+'Inputs-Preise'!$H$8)^S$32),0)</f>
        <v>0</v>
      </c>
      <c r="T76" s="93">
        <f>IF(AND(MOD((T$32),$F76)=0,T$32&lt;&gt;50),$H76*((1+'Inputs-Preise'!$H$8)^T$32),0)</f>
        <v>0</v>
      </c>
      <c r="U76" s="93">
        <f>IF(AND(MOD((U$32),$F76)=0,U$32&lt;&gt;50),$H76*((1+'Inputs-Preise'!$H$8)^U$32),0)</f>
        <v>0</v>
      </c>
      <c r="V76" s="93">
        <f>IF(AND(MOD((V$32),$F76)=0,V$32&lt;&gt;50),$H76*((1+'Inputs-Preise'!$H$8)^V$32),0)</f>
        <v>0</v>
      </c>
      <c r="W76" s="93">
        <f>IF(AND(MOD((W$32),$F76)=0,W$32&lt;&gt;50),$H76*((1+'Inputs-Preise'!$H$8)^W$32),0)</f>
        <v>0</v>
      </c>
      <c r="X76" s="93">
        <f>IF(AND(MOD((X$32),$F76)=0,X$32&lt;&gt;50),$H76*((1+'Inputs-Preise'!$H$8)^X$32),0)</f>
        <v>0</v>
      </c>
      <c r="Y76" s="93">
        <f>IF(AND(MOD((Y$32),$F76)=0,Y$32&lt;&gt;50),$H76*((1+'Inputs-Preise'!$H$8)^Y$32),0)</f>
        <v>0</v>
      </c>
      <c r="Z76" s="93">
        <f>IF(AND(MOD((Z$32),$F76)=0,Z$32&lt;&gt;50),$H76*((1+'Inputs-Preise'!$H$8)^Z$32),0)</f>
        <v>0</v>
      </c>
      <c r="AA76" s="93">
        <f>IF(AND(MOD((AA$32),$F76)=0,AA$32&lt;&gt;50),$H76*((1+'Inputs-Preise'!$H$8)^AA$32),0)</f>
        <v>0</v>
      </c>
      <c r="AB76" s="93">
        <f>IF(AND(MOD((AB$32),$F76)=0,AB$32&lt;&gt;50),$H76*((1+'Inputs-Preise'!$H$8)^AB$32),0)</f>
        <v>0</v>
      </c>
      <c r="AC76" s="93">
        <f>IF(AND(MOD((AC$32),$F76)=0,AC$32&lt;&gt;50),$H76*((1+'Inputs-Preise'!$H$8)^AC$32),0)</f>
        <v>0</v>
      </c>
      <c r="AD76" s="93">
        <f>IF(AND(MOD((AD$32),$F76)=0,AD$32&lt;&gt;50),$H76*((1+'Inputs-Preise'!$H$8)^AD$32),0)</f>
        <v>0</v>
      </c>
      <c r="AE76" s="93">
        <f>IF(AND(MOD((AE$32),$F76)=0,AE$32&lt;&gt;50),$H76*((1+'Inputs-Preise'!$H$8)^AE$32),0)</f>
        <v>0</v>
      </c>
      <c r="AF76" s="93">
        <f>IF(AND(MOD((AF$32),$F76)=0,AF$32&lt;&gt;50),$H76*((1+'Inputs-Preise'!$H$8)^AF$32),0)</f>
        <v>0</v>
      </c>
      <c r="AG76" s="93">
        <f>IF(AND(MOD((AG$32),$F76)=0,AG$32&lt;&gt;50),$H76*((1+'Inputs-Preise'!$H$8)^AG$32),0)</f>
        <v>0</v>
      </c>
      <c r="AH76" s="93">
        <f>IF(AND(MOD((AH$32),$F76)=0,AH$32&lt;&gt;50),$H76*((1+'Inputs-Preise'!$H$8)^AH$32),0)</f>
        <v>0</v>
      </c>
      <c r="AI76" s="93">
        <f>IF(AND(MOD((AI$32),$F76)=0,AI$32&lt;&gt;50),$H76*((1+'Inputs-Preise'!$H$8)^AI$32),0)</f>
        <v>0</v>
      </c>
      <c r="AJ76" s="93">
        <f>IF(AND(MOD((AJ$32),$F76)=0,AJ$32&lt;&gt;50),$H76*((1+'Inputs-Preise'!$H$8)^AJ$32),0)</f>
        <v>0</v>
      </c>
      <c r="AK76" s="93">
        <f>IF(AND(MOD((AK$32),$F76)=0,AK$32&lt;&gt;50),$H76*((1+'Inputs-Preise'!$H$8)^AK$32),0)</f>
        <v>0</v>
      </c>
      <c r="AL76" s="93">
        <f>IF(AND(MOD((AL$32),$F76)=0,AL$32&lt;&gt;50),$H76*((1+'Inputs-Preise'!$H$8)^AL$32),0)</f>
        <v>0</v>
      </c>
      <c r="AM76" s="93">
        <f>IF(AND(MOD((AM$32),$F76)=0,AM$32&lt;&gt;50),$H76*((1+'Inputs-Preise'!$H$8)^AM$32),0)</f>
        <v>0</v>
      </c>
      <c r="AN76" s="93">
        <f>IF(AND(MOD((AN$32),$F76)=0,AN$32&lt;&gt;50),$H76*((1+'Inputs-Preise'!$H$8)^AN$32),0)</f>
        <v>0</v>
      </c>
      <c r="AO76" s="93">
        <f>IF(AND(MOD((AO$32),$F76)=0,AO$32&lt;&gt;50),$H76*((1+'Inputs-Preise'!$H$8)^AO$32),0)</f>
        <v>0</v>
      </c>
      <c r="AP76" s="93">
        <f>IF(AND(MOD((AP$32),$F76)=0,AP$32&lt;&gt;50),$H76*((1+'Inputs-Preise'!$H$8)^AP$32),0)</f>
        <v>0</v>
      </c>
      <c r="AQ76" s="93">
        <f>IF(AND(MOD((AQ$32),$F76)=0,AQ$32&lt;&gt;50),$H76*((1+'Inputs-Preise'!$H$8)^AQ$32),0)</f>
        <v>0</v>
      </c>
      <c r="AR76" s="93">
        <f>IF(AND(MOD((AR$32),$F76)=0,AR$32&lt;&gt;50),$H76*((1+'Inputs-Preise'!$H$8)^AR$32),0)</f>
        <v>0</v>
      </c>
      <c r="AS76" s="93">
        <f>IF(AND(MOD((AS$32),$F76)=0,AS$32&lt;&gt;50),$H76*((1+'Inputs-Preise'!$H$8)^AS$32),0)</f>
        <v>0</v>
      </c>
      <c r="AT76" s="93">
        <f>IF(AND(MOD((AT$32),$F76)=0,AT$32&lt;&gt;50),$H76*((1+'Inputs-Preise'!$H$8)^AT$32),0)</f>
        <v>0</v>
      </c>
      <c r="AU76" s="93">
        <f>IF(AND(MOD((AU$32),$F76)=0,AU$32&lt;&gt;50),$H76*((1+'Inputs-Preise'!$H$8)^AU$32),0)</f>
        <v>0</v>
      </c>
      <c r="AV76" s="93">
        <f>IF(AND(MOD((AV$32),$F76)=0,AV$32&lt;&gt;50),$H76*((1+'Inputs-Preise'!$H$8)^AV$32),0)</f>
        <v>0</v>
      </c>
      <c r="AW76" s="93">
        <f>IF(AND(MOD((AW$32),$F76)=0,AW$32&lt;&gt;50),$H76*((1+'Inputs-Preise'!$H$8)^AW$32),0)</f>
        <v>0</v>
      </c>
      <c r="AX76" s="93">
        <f>IF(AND(MOD((AX$32),$F76)=0,AX$32&lt;&gt;50),$H76*((1+'Inputs-Preise'!$H$8)^AX$32),0)</f>
        <v>0</v>
      </c>
      <c r="AY76" s="93">
        <f>IF(AND(MOD((AY$32),$F76)=0,AY$32&lt;&gt;50),$H76*((1+'Inputs-Preise'!$H$8)^AY$32),0)</f>
        <v>0</v>
      </c>
      <c r="AZ76" s="93">
        <f>IF(AND(MOD((AZ$32),$F76)=0,AZ$32&lt;&gt;50),$H76*((1+'Inputs-Preise'!$H$8)^AZ$32),0)</f>
        <v>0</v>
      </c>
      <c r="BA76" s="93">
        <f>IF(AND(MOD((BA$32),$F76)=0,BA$32&lt;&gt;50),$H76*((1+'Inputs-Preise'!$H$8)^BA$32),0)</f>
        <v>0</v>
      </c>
      <c r="BB76" s="93">
        <f>IF(AND(MOD((BB$32),$F76)=0,BB$32&lt;&gt;50),$H76*((1+'Inputs-Preise'!$H$8)^BB$32),0)</f>
        <v>0</v>
      </c>
      <c r="BC76" s="93">
        <f>IF(AND(MOD((BC$32),$F76)=0,BC$32&lt;&gt;50),$H76*((1+'Inputs-Preise'!$H$8)^BC$32),0)</f>
        <v>0</v>
      </c>
      <c r="BD76" s="93">
        <f>IF(AND(MOD((BD$32),$F76)=0,BD$32&lt;&gt;50),$H76*((1+'Inputs-Preise'!$H$8)^BD$32),0)</f>
        <v>0</v>
      </c>
      <c r="BE76" s="93">
        <f>IF(AND(MOD((BE$32),$F76)=0,BE$32&lt;&gt;50),$H76*((1+'Inputs-Preise'!$H$8)^BE$32),0)</f>
        <v>0</v>
      </c>
      <c r="BF76" s="93">
        <f>IF(AND(MOD((BF$32),$F76)=0,BF$32&lt;&gt;50),$H76*((1+'Inputs-Preise'!$H$8)^BF$32),0)</f>
        <v>0</v>
      </c>
      <c r="BG76" s="93">
        <f>IF(AND(MOD((BG$32),$F76)=0,BG$32&lt;&gt;50),$H76*((1+'Inputs-Preise'!$H$8)^BG$32),0)</f>
        <v>0</v>
      </c>
      <c r="BH76" s="93">
        <f>IF(AND(MOD((BH$32),$F76)=0,BH$32&lt;&gt;50),$H76*((1+'Inputs-Preise'!$H$8)^BH$32),0)</f>
        <v>0</v>
      </c>
      <c r="BI76" s="93">
        <f>IF(AND(MOD((BI$32),$F76)=0,BI$32&lt;&gt;50),$H76*((1+'Inputs-Preise'!$H$8)^BI$32),0)</f>
        <v>0</v>
      </c>
      <c r="BJ76" s="93">
        <f>IF(AND(MOD((BJ$32),$F76)=0,BJ$32&lt;&gt;50),$H76*((1+'Inputs-Preise'!$H$8)^BJ$32),0)</f>
        <v>0</v>
      </c>
      <c r="BK76" s="93">
        <f>IF(AND(MOD((BK$32),$F76)=0,BK$32&lt;&gt;50),$H76*((1+'Inputs-Preise'!$H$8)^BK$32),0)</f>
        <v>0</v>
      </c>
      <c r="BL76" s="93">
        <f>IF(AND(MOD((BL$32),$F76)=0,BL$32&lt;&gt;50),$H76*((1+'Inputs-Preise'!$H$8)^BL$32),0)</f>
        <v>0</v>
      </c>
      <c r="BM76" s="93">
        <f>IF(AND(MOD((BM$32),$F76)=0,BM$32&lt;&gt;50),$H76*((1+'Inputs-Preise'!$H$8)^BM$32),0)</f>
        <v>0</v>
      </c>
      <c r="BN76" s="93">
        <f>IF(AND(MOD((BN$32),$F76)=0,BN$32&lt;&gt;50),$H76*((1+'Inputs-Preise'!$H$8)^BN$32),0)</f>
        <v>0</v>
      </c>
    </row>
    <row r="77" spans="2:67" s="37" customFormat="1" ht="15" customHeight="1" x14ac:dyDescent="0.25">
      <c r="B77" s="273"/>
      <c r="D77" s="283"/>
      <c r="E77" s="284"/>
      <c r="F77" s="285"/>
      <c r="H77" s="279">
        <f>SUM(H68:H76)</f>
        <v>0</v>
      </c>
      <c r="I77" s="199"/>
      <c r="J77" s="93" t="s">
        <v>141</v>
      </c>
      <c r="K77" s="199"/>
      <c r="L77" s="199"/>
      <c r="M77" s="199"/>
      <c r="N77" s="36"/>
      <c r="O77" s="36"/>
      <c r="P77" s="224" t="s">
        <v>20</v>
      </c>
      <c r="Q77" s="93">
        <f>SUM(Q68:Q76)/(1+'Inputs-Preise'!$H$7)^Q67</f>
        <v>0</v>
      </c>
      <c r="R77" s="93">
        <f>SUM(R68:R76)/(1+'Inputs-Preise'!$H$7)^R67</f>
        <v>0</v>
      </c>
      <c r="S77" s="93">
        <f>SUM(S68:S76)/(1+'Inputs-Preise'!$H$7)^S67</f>
        <v>0</v>
      </c>
      <c r="T77" s="93">
        <f>SUM(T68:T76)/(1+'Inputs-Preise'!$H$7)^T67</f>
        <v>0</v>
      </c>
      <c r="U77" s="93">
        <f>SUM(U68:U76)/(1+'Inputs-Preise'!$H$7)^U67</f>
        <v>0</v>
      </c>
      <c r="V77" s="93">
        <f>SUM(V68:V76)/(1+'Inputs-Preise'!$H$7)^V67</f>
        <v>0</v>
      </c>
      <c r="W77" s="93">
        <f>SUM(W68:W76)/(1+'Inputs-Preise'!$H$7)^W67</f>
        <v>0</v>
      </c>
      <c r="X77" s="93">
        <f>SUM(X68:X76)/(1+'Inputs-Preise'!$H$7)^X67</f>
        <v>0</v>
      </c>
      <c r="Y77" s="93">
        <f>SUM(Y68:Y76)/(1+'Inputs-Preise'!$H$7)^Y67</f>
        <v>0</v>
      </c>
      <c r="Z77" s="93">
        <f>SUM(Z68:Z76)/(1+'Inputs-Preise'!$H$7)^Z67</f>
        <v>0</v>
      </c>
      <c r="AA77" s="93">
        <f>SUM(AA68:AA76)/(1+'Inputs-Preise'!$H$7)^AA67</f>
        <v>0</v>
      </c>
      <c r="AB77" s="93">
        <f>SUM(AB68:AB76)/(1+'Inputs-Preise'!$H$7)^AB67</f>
        <v>0</v>
      </c>
      <c r="AC77" s="93">
        <f>SUM(AC68:AC76)/(1+'Inputs-Preise'!$H$7)^AC67</f>
        <v>0</v>
      </c>
      <c r="AD77" s="93">
        <f>SUM(AD68:AD76)/(1+'Inputs-Preise'!$H$7)^AD67</f>
        <v>0</v>
      </c>
      <c r="AE77" s="93">
        <f>SUM(AE68:AE76)/(1+'Inputs-Preise'!$H$7)^AE67</f>
        <v>0</v>
      </c>
      <c r="AF77" s="93">
        <f>SUM(AF68:AF76)/(1+'Inputs-Preise'!$H$7)^AF67</f>
        <v>0</v>
      </c>
      <c r="AG77" s="93">
        <f>SUM(AG68:AG76)/(1+'Inputs-Preise'!$H$7)^AG67</f>
        <v>0</v>
      </c>
      <c r="AH77" s="93">
        <f>SUM(AH68:AH76)/(1+'Inputs-Preise'!$H$7)^AH67</f>
        <v>0</v>
      </c>
      <c r="AI77" s="93">
        <f>SUM(AI68:AI76)/(1+'Inputs-Preise'!$H$7)^AI67</f>
        <v>0</v>
      </c>
      <c r="AJ77" s="93">
        <f>SUM(AJ68:AJ76)/(1+'Inputs-Preise'!$H$7)^AJ67</f>
        <v>0</v>
      </c>
      <c r="AK77" s="93">
        <f>SUM(AK68:AK76)/(1+'Inputs-Preise'!$H$7)^AK67</f>
        <v>0</v>
      </c>
      <c r="AL77" s="93">
        <f>SUM(AL68:AL76)/(1+'Inputs-Preise'!$H$7)^AL67</f>
        <v>0</v>
      </c>
      <c r="AM77" s="93">
        <f>SUM(AM68:AM76)/(1+'Inputs-Preise'!$H$7)^AM67</f>
        <v>0</v>
      </c>
      <c r="AN77" s="93">
        <f>SUM(AN68:AN76)/(1+'Inputs-Preise'!$H$7)^AN67</f>
        <v>0</v>
      </c>
      <c r="AO77" s="93">
        <f>SUM(AO68:AO76)/(1+'Inputs-Preise'!$H$7)^AO67</f>
        <v>0</v>
      </c>
      <c r="AP77" s="93">
        <f>SUM(AP68:AP76)/(1+'Inputs-Preise'!$H$7)^AP67</f>
        <v>0</v>
      </c>
      <c r="AQ77" s="93">
        <f>SUM(AQ68:AQ76)/(1+'Inputs-Preise'!$H$7)^AQ67</f>
        <v>0</v>
      </c>
      <c r="AR77" s="93">
        <f>SUM(AR68:AR76)/(1+'Inputs-Preise'!$H$7)^AR67</f>
        <v>0</v>
      </c>
      <c r="AS77" s="93">
        <f>SUM(AS68:AS76)/(1+'Inputs-Preise'!$H$7)^AS67</f>
        <v>0</v>
      </c>
      <c r="AT77" s="93">
        <f>SUM(AT68:AT76)/(1+'Inputs-Preise'!$H$7)^AT67</f>
        <v>0</v>
      </c>
      <c r="AU77" s="93">
        <f>SUM(AU68:AU76)/(1+'Inputs-Preise'!$H$7)^AU67</f>
        <v>0</v>
      </c>
      <c r="AV77" s="93">
        <f>SUM(AV68:AV76)/(1+'Inputs-Preise'!$H$7)^AV67</f>
        <v>0</v>
      </c>
      <c r="AW77" s="93">
        <f>SUM(AW68:AW76)/(1+'Inputs-Preise'!$H$7)^AW67</f>
        <v>0</v>
      </c>
      <c r="AX77" s="93">
        <f>SUM(AX68:AX76)/(1+'Inputs-Preise'!$H$7)^AX67</f>
        <v>0</v>
      </c>
      <c r="AY77" s="93">
        <f>SUM(AY68:AY76)/(1+'Inputs-Preise'!$H$7)^AY67</f>
        <v>0</v>
      </c>
      <c r="AZ77" s="93">
        <f>SUM(AZ68:AZ76)/(1+'Inputs-Preise'!$H$7)^AZ67</f>
        <v>0</v>
      </c>
      <c r="BA77" s="93">
        <f>SUM(BA68:BA76)/(1+'Inputs-Preise'!$H$7)^BA67</f>
        <v>0</v>
      </c>
      <c r="BB77" s="93">
        <f>SUM(BB68:BB76)/(1+'Inputs-Preise'!$H$7)^BB67</f>
        <v>0</v>
      </c>
      <c r="BC77" s="93">
        <f>SUM(BC68:BC76)/(1+'Inputs-Preise'!$H$7)^BC67</f>
        <v>0</v>
      </c>
      <c r="BD77" s="93">
        <f>SUM(BD68:BD76)/(1+'Inputs-Preise'!$H$7)^BD67</f>
        <v>0</v>
      </c>
      <c r="BE77" s="93">
        <f>SUM(BE68:BE76)/(1+'Inputs-Preise'!$H$7)^BE67</f>
        <v>0</v>
      </c>
      <c r="BF77" s="93">
        <f>SUM(BF68:BF76)/(1+'Inputs-Preise'!$H$7)^BF67</f>
        <v>0</v>
      </c>
      <c r="BG77" s="93">
        <f>SUM(BG68:BG76)/(1+'Inputs-Preise'!$H$7)^BG67</f>
        <v>0</v>
      </c>
      <c r="BH77" s="93">
        <f>SUM(BH68:BH76)/(1+'Inputs-Preise'!$H$7)^BH67</f>
        <v>0</v>
      </c>
      <c r="BI77" s="93">
        <f>SUM(BI68:BI76)/(1+'Inputs-Preise'!$H$7)^BI67</f>
        <v>0</v>
      </c>
      <c r="BJ77" s="93">
        <f>SUM(BJ68:BJ76)/(1+'Inputs-Preise'!$H$7)^BJ67</f>
        <v>0</v>
      </c>
      <c r="BK77" s="93">
        <f>SUM(BK68:BK76)/(1+'Inputs-Preise'!$H$7)^BK67</f>
        <v>0</v>
      </c>
      <c r="BL77" s="93">
        <f>SUM(BL68:BL76)/(1+'Inputs-Preise'!$H$7)^BL67</f>
        <v>0</v>
      </c>
      <c r="BM77" s="93">
        <f>SUM(BM68:BM76)/(1+'Inputs-Preise'!$H$7)^BM67</f>
        <v>0</v>
      </c>
      <c r="BN77" s="93">
        <f>SUM(BN68:BN76)/(1+'Inputs-Preise'!$H$7)^BN67</f>
        <v>0</v>
      </c>
    </row>
    <row r="78" spans="2:67" s="11" customFormat="1" ht="15" customHeight="1" x14ac:dyDescent="0.25">
      <c r="B78" s="124"/>
      <c r="D78" s="72"/>
      <c r="E78" s="71"/>
      <c r="F78" s="73"/>
      <c r="H78" s="270"/>
      <c r="I78" s="19"/>
      <c r="J78" s="93"/>
      <c r="K78" s="199"/>
      <c r="L78" s="199"/>
      <c r="M78" s="199"/>
      <c r="N78" s="36"/>
      <c r="O78" s="36"/>
      <c r="P78" s="224"/>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row>
    <row r="79" spans="2:67" s="7" customFormat="1" ht="15" customHeight="1" thickBot="1" x14ac:dyDescent="0.3">
      <c r="B79" s="208"/>
      <c r="C79" s="194"/>
      <c r="D79" s="209"/>
      <c r="E79" s="209"/>
      <c r="F79" s="209"/>
      <c r="G79" s="209"/>
      <c r="H79" s="210"/>
      <c r="I79" s="23"/>
      <c r="J79" s="93"/>
      <c r="K79" s="225"/>
      <c r="L79" s="225"/>
      <c r="M79" s="24"/>
      <c r="N79" s="218"/>
      <c r="O79" s="218"/>
      <c r="P79" s="219"/>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7"/>
      <c r="BO79" s="11"/>
    </row>
    <row r="80" spans="2:67" s="7" customFormat="1" ht="15" customHeight="1" x14ac:dyDescent="0.25">
      <c r="C80" s="10"/>
      <c r="H80" s="23"/>
      <c r="I80" s="23"/>
      <c r="J80" s="228"/>
      <c r="K80" s="225"/>
      <c r="L80" s="225"/>
      <c r="M80" s="24"/>
      <c r="N80" s="218"/>
      <c r="O80" s="218"/>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7"/>
      <c r="BO80" s="11"/>
    </row>
    <row r="81" spans="3:67" s="7" customFormat="1" ht="15" customHeight="1" x14ac:dyDescent="0.25">
      <c r="C81" s="10"/>
      <c r="H81" s="23"/>
      <c r="I81" s="23"/>
      <c r="J81" s="228"/>
      <c r="K81" s="225"/>
      <c r="L81" s="225"/>
      <c r="M81" s="24"/>
      <c r="N81" s="218"/>
      <c r="O81" s="218"/>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7"/>
      <c r="BO81" s="11"/>
    </row>
    <row r="82" spans="3:67" s="7" customFormat="1" ht="15" customHeight="1" x14ac:dyDescent="0.25">
      <c r="C82" s="10"/>
      <c r="H82" s="23"/>
      <c r="I82" s="23"/>
      <c r="J82" s="228"/>
      <c r="K82" s="225"/>
      <c r="L82" s="225"/>
      <c r="M82" s="24"/>
      <c r="N82" s="218"/>
      <c r="O82" s="218"/>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7"/>
      <c r="BO82" s="11"/>
    </row>
    <row r="83" spans="3:67" s="7" customFormat="1" ht="15" customHeight="1" x14ac:dyDescent="0.25">
      <c r="C83" s="10"/>
      <c r="H83" s="23"/>
      <c r="I83" s="23"/>
      <c r="J83" s="228"/>
      <c r="K83" s="225"/>
      <c r="L83" s="225"/>
      <c r="M83" s="24"/>
      <c r="N83" s="218"/>
      <c r="O83" s="218"/>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7"/>
      <c r="BO83" s="11"/>
    </row>
  </sheetData>
  <sheetProtection sheet="1" objects="1" scenarios="1" formatCells="0" formatColumns="0" formatRows="0" selectLockedCells="1"/>
  <mergeCells count="24">
    <mergeCell ref="D62:H62"/>
    <mergeCell ref="D65:H65"/>
    <mergeCell ref="D44:H44"/>
    <mergeCell ref="D47:H47"/>
    <mergeCell ref="N49:P49"/>
    <mergeCell ref="O50:O58"/>
    <mergeCell ref="P50:P58"/>
    <mergeCell ref="F45:G45"/>
    <mergeCell ref="F66:G66"/>
    <mergeCell ref="N67:P67"/>
    <mergeCell ref="O68:O76"/>
    <mergeCell ref="P68:P76"/>
    <mergeCell ref="D5:H5"/>
    <mergeCell ref="D11:H11"/>
    <mergeCell ref="D14:H14"/>
    <mergeCell ref="D27:H27"/>
    <mergeCell ref="D30:H30"/>
    <mergeCell ref="F31:G31"/>
    <mergeCell ref="N16:P16"/>
    <mergeCell ref="O17:O23"/>
    <mergeCell ref="P17:P23"/>
    <mergeCell ref="N32:P32"/>
    <mergeCell ref="O33:O39"/>
    <mergeCell ref="P33:P39"/>
  </mergeCells>
  <pageMargins left="0.70866141732283472" right="0.70866141732283472" top="0.78740157480314965" bottom="0.78740157480314965" header="0.31496062992125984" footer="0.31496062992125984"/>
  <pageSetup paperSize="9" orientation="landscape" r:id="rId1"/>
  <headerFooter>
    <oddHeader>&amp;L&amp;"Impact,Standard"&amp;8&amp;K06+000ee concept   Too</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B1:BS96"/>
  <sheetViews>
    <sheetView zoomScale="85" zoomScaleNormal="85" zoomScaleSheetLayoutView="110" workbookViewId="0">
      <selection activeCell="P53" sqref="P53:Q53"/>
    </sheetView>
  </sheetViews>
  <sheetFormatPr baseColWidth="10" defaultRowHeight="12.75" x14ac:dyDescent="0.2"/>
  <cols>
    <col min="1" max="2" width="2.7109375" style="1" customWidth="1"/>
    <col min="3" max="3" width="1.7109375" style="17" customWidth="1"/>
    <col min="4" max="4" width="6.42578125" style="1" customWidth="1"/>
    <col min="5" max="5" width="29.5703125" style="1" customWidth="1"/>
    <col min="6" max="6" width="7.7109375" style="1" customWidth="1"/>
    <col min="7" max="7" width="8.7109375" style="1" customWidth="1"/>
    <col min="8" max="8" width="2.42578125" style="4" customWidth="1"/>
    <col min="9" max="9" width="14.28515625" style="4" customWidth="1"/>
    <col min="10" max="10" width="5.7109375" style="4" customWidth="1"/>
    <col min="11" max="11" width="2.140625" style="4" customWidth="1"/>
    <col min="12" max="12" width="6.5703125" style="201" hidden="1" customWidth="1"/>
    <col min="13" max="13" width="56.140625" style="201" hidden="1" customWidth="1"/>
    <col min="14" max="14" width="3.140625" style="4" customWidth="1"/>
    <col min="15" max="15" width="7.140625" style="4" customWidth="1"/>
    <col min="16" max="16" width="3" style="5" customWidth="1"/>
    <col min="17" max="17" width="39.7109375" style="25" bestFit="1" customWidth="1"/>
    <col min="18" max="18" width="32.5703125" style="28" bestFit="1" customWidth="1"/>
    <col min="19" max="19" width="5.85546875" style="47" bestFit="1" customWidth="1"/>
    <col min="20" max="69" width="12.28515625" style="47" bestFit="1" customWidth="1"/>
    <col min="70" max="71" width="11.42578125" style="6"/>
    <col min="72" max="16384" width="11.42578125" style="1"/>
  </cols>
  <sheetData>
    <row r="1" spans="2:71" s="17" customFormat="1" ht="13.5" thickBot="1" x14ac:dyDescent="0.25">
      <c r="H1" s="32"/>
      <c r="I1" s="32"/>
      <c r="J1" s="32"/>
      <c r="K1" s="32"/>
      <c r="L1" s="197"/>
      <c r="M1" s="197"/>
      <c r="N1" s="32"/>
      <c r="O1" s="32"/>
      <c r="P1" s="5"/>
      <c r="Q1" s="25"/>
      <c r="R1" s="28"/>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6"/>
      <c r="BS1" s="6"/>
    </row>
    <row r="2" spans="2:71" s="7" customFormat="1" ht="20.100000000000001" customHeight="1" x14ac:dyDescent="0.25">
      <c r="B2" s="117"/>
      <c r="C2" s="118"/>
      <c r="D2" s="119" t="s">
        <v>71</v>
      </c>
      <c r="E2" s="119"/>
      <c r="F2" s="119"/>
      <c r="G2" s="119"/>
      <c r="H2" s="168"/>
      <c r="I2" s="168"/>
      <c r="J2" s="169"/>
      <c r="K2" s="8"/>
      <c r="L2" s="230" t="s">
        <v>13</v>
      </c>
      <c r="M2" s="230"/>
      <c r="N2" s="8"/>
      <c r="O2" s="8"/>
      <c r="P2" s="8"/>
      <c r="Q2" s="25"/>
      <c r="R2" s="27"/>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11"/>
      <c r="BS2" s="11"/>
    </row>
    <row r="3" spans="2:71" s="7" customFormat="1" ht="20.100000000000001" customHeight="1" x14ac:dyDescent="0.25">
      <c r="B3" s="122"/>
      <c r="C3" s="9"/>
      <c r="D3" s="16" t="s">
        <v>0</v>
      </c>
      <c r="E3" s="16"/>
      <c r="F3" s="9"/>
      <c r="G3" s="52" t="str">
        <f>'Inputs-Preise'!$G$3</f>
        <v>Beispiel</v>
      </c>
      <c r="H3" s="14"/>
      <c r="I3" s="14"/>
      <c r="J3" s="170"/>
      <c r="K3" s="8"/>
      <c r="L3" s="36"/>
      <c r="M3" s="36"/>
      <c r="N3" s="8"/>
      <c r="O3" s="8"/>
      <c r="P3" s="8"/>
      <c r="Q3" s="25"/>
      <c r="R3" s="27"/>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row>
    <row r="4" spans="2:71" s="7" customFormat="1" ht="38.25" customHeight="1" x14ac:dyDescent="0.25">
      <c r="B4" s="124"/>
      <c r="C4" s="11"/>
      <c r="D4" s="40"/>
      <c r="E4" s="40"/>
      <c r="F4" s="40"/>
      <c r="G4" s="40"/>
      <c r="H4" s="8"/>
      <c r="I4" s="8"/>
      <c r="J4" s="171"/>
      <c r="K4" s="8"/>
      <c r="L4" s="36"/>
      <c r="M4" s="36"/>
      <c r="N4" s="8"/>
      <c r="O4" s="8"/>
      <c r="P4" s="8"/>
      <c r="Q4" s="25"/>
      <c r="R4" s="27"/>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2:71" s="7" customFormat="1" ht="20.100000000000001" customHeight="1" x14ac:dyDescent="0.25">
      <c r="B5" s="126"/>
      <c r="C5" s="18"/>
      <c r="D5" s="41" t="s">
        <v>32</v>
      </c>
      <c r="E5" s="41"/>
      <c r="F5" s="42"/>
      <c r="G5" s="8"/>
      <c r="H5" s="42"/>
      <c r="I5" s="42"/>
      <c r="J5" s="171"/>
      <c r="L5" s="198"/>
      <c r="M5" s="198"/>
      <c r="N5" s="8"/>
      <c r="O5" s="8"/>
      <c r="P5" s="27"/>
      <c r="Q5" s="25"/>
    </row>
    <row r="6" spans="2:71" s="7" customFormat="1" ht="15" customHeight="1" x14ac:dyDescent="0.25">
      <c r="B6" s="124"/>
      <c r="C6" s="11"/>
      <c r="D6" s="11" t="s">
        <v>63</v>
      </c>
      <c r="E6" s="11"/>
      <c r="F6" s="45"/>
      <c r="G6" s="44"/>
      <c r="H6" s="88"/>
      <c r="I6" s="249">
        <v>0</v>
      </c>
      <c r="J6" s="172" t="s">
        <v>139</v>
      </c>
      <c r="L6" s="93" t="s">
        <v>14</v>
      </c>
      <c r="M6" s="93"/>
      <c r="N6" s="8"/>
      <c r="O6" s="8"/>
      <c r="P6" s="27"/>
      <c r="Q6" s="25"/>
    </row>
    <row r="7" spans="2:71" s="7" customFormat="1" ht="15" customHeight="1" x14ac:dyDescent="0.25">
      <c r="B7" s="124"/>
      <c r="C7" s="11"/>
      <c r="D7" s="11" t="s">
        <v>62</v>
      </c>
      <c r="E7" s="11"/>
      <c r="F7" s="45"/>
      <c r="G7" s="8"/>
      <c r="H7" s="88"/>
      <c r="I7" s="249">
        <v>0</v>
      </c>
      <c r="J7" s="173"/>
      <c r="L7" s="93" t="s">
        <v>14</v>
      </c>
      <c r="M7" s="93"/>
      <c r="N7" s="8"/>
      <c r="O7" s="8"/>
      <c r="P7" s="27"/>
      <c r="Q7" s="25"/>
    </row>
    <row r="8" spans="2:71" s="7" customFormat="1" ht="15" customHeight="1" x14ac:dyDescent="0.25">
      <c r="B8" s="124"/>
      <c r="C8" s="11"/>
      <c r="D8" s="11" t="s">
        <v>65</v>
      </c>
      <c r="E8" s="11"/>
      <c r="F8" s="45"/>
      <c r="G8" s="8"/>
      <c r="H8" s="90"/>
      <c r="I8" s="90"/>
      <c r="J8" s="174"/>
      <c r="L8" s="93"/>
      <c r="M8" s="93"/>
      <c r="N8" s="8"/>
      <c r="O8" s="8"/>
      <c r="P8" s="27"/>
      <c r="Q8" s="25"/>
      <c r="R8" s="11"/>
      <c r="S8" s="11"/>
      <c r="T8" s="11"/>
    </row>
    <row r="9" spans="2:71" s="7" customFormat="1" ht="15" customHeight="1" x14ac:dyDescent="0.25">
      <c r="B9" s="124"/>
      <c r="C9" s="11"/>
      <c r="D9" s="11"/>
      <c r="E9" s="91" t="s">
        <v>96</v>
      </c>
      <c r="F9" s="175" t="s">
        <v>97</v>
      </c>
      <c r="G9" s="36"/>
      <c r="H9" s="95" t="s">
        <v>98</v>
      </c>
      <c r="I9" s="45"/>
      <c r="J9" s="176"/>
      <c r="L9" s="93"/>
      <c r="M9" s="93" t="s">
        <v>179</v>
      </c>
      <c r="N9" s="8"/>
      <c r="O9" s="8"/>
      <c r="P9" s="27"/>
      <c r="Q9" s="25"/>
      <c r="R9" s="11"/>
      <c r="S9" s="11"/>
      <c r="T9" s="11"/>
    </row>
    <row r="10" spans="2:71" s="7" customFormat="1" ht="6" customHeight="1" x14ac:dyDescent="0.25">
      <c r="B10" s="124"/>
      <c r="C10" s="11"/>
      <c r="D10" s="11"/>
      <c r="E10" s="91"/>
      <c r="F10" s="175"/>
      <c r="G10" s="36"/>
      <c r="H10" s="92"/>
      <c r="I10" s="92"/>
      <c r="J10" s="176"/>
      <c r="L10" s="93"/>
      <c r="M10" s="93"/>
      <c r="N10" s="8"/>
      <c r="O10" s="8"/>
      <c r="P10" s="27"/>
      <c r="Q10" s="25"/>
      <c r="R10" s="11"/>
      <c r="S10" s="11"/>
      <c r="T10" s="11"/>
    </row>
    <row r="11" spans="2:71" s="7" customFormat="1" ht="15" customHeight="1" x14ac:dyDescent="0.25">
      <c r="B11" s="124"/>
      <c r="C11" s="11"/>
      <c r="D11" s="11"/>
      <c r="E11" s="11" t="s">
        <v>64</v>
      </c>
      <c r="F11" s="11" t="s">
        <v>84</v>
      </c>
      <c r="G11" s="11"/>
      <c r="H11" s="88"/>
      <c r="I11" s="249">
        <v>0.1</v>
      </c>
      <c r="J11" s="173" t="s">
        <v>83</v>
      </c>
      <c r="L11" s="95">
        <v>45</v>
      </c>
      <c r="M11" s="268">
        <v>0.15</v>
      </c>
      <c r="N11" s="8"/>
      <c r="O11" s="8"/>
      <c r="P11" s="27"/>
      <c r="S11" s="11"/>
      <c r="T11" s="11"/>
    </row>
    <row r="12" spans="2:71" s="7" customFormat="1" ht="15" customHeight="1" x14ac:dyDescent="0.25">
      <c r="B12" s="124"/>
      <c r="C12" s="11"/>
      <c r="D12" s="11"/>
      <c r="E12" s="11" t="s">
        <v>66</v>
      </c>
      <c r="F12" s="11" t="s">
        <v>85</v>
      </c>
      <c r="G12" s="11"/>
      <c r="H12" s="88"/>
      <c r="I12" s="249">
        <v>0.3</v>
      </c>
      <c r="J12" s="173" t="s">
        <v>83</v>
      </c>
      <c r="L12" s="95">
        <v>1</v>
      </c>
      <c r="M12" s="268">
        <v>5</v>
      </c>
      <c r="N12" s="8"/>
      <c r="O12" s="8"/>
      <c r="P12" s="27"/>
      <c r="S12" s="11"/>
      <c r="T12" s="11"/>
    </row>
    <row r="13" spans="2:71" s="7" customFormat="1" ht="15" customHeight="1" x14ac:dyDescent="0.25">
      <c r="B13" s="124"/>
      <c r="C13" s="11"/>
      <c r="D13" s="11"/>
      <c r="E13" s="11" t="s">
        <v>67</v>
      </c>
      <c r="F13" s="11" t="s">
        <v>85</v>
      </c>
      <c r="G13" s="11"/>
      <c r="H13" s="88"/>
      <c r="I13" s="249">
        <v>6</v>
      </c>
      <c r="J13" s="173" t="s">
        <v>83</v>
      </c>
      <c r="L13" s="95">
        <v>1</v>
      </c>
      <c r="M13" s="268">
        <v>9</v>
      </c>
      <c r="N13" s="8"/>
      <c r="O13" s="8"/>
      <c r="P13" s="27"/>
      <c r="S13" s="11"/>
      <c r="T13" s="11"/>
    </row>
    <row r="14" spans="2:71" s="7" customFormat="1" ht="15" customHeight="1" x14ac:dyDescent="0.25">
      <c r="B14" s="124"/>
      <c r="C14" s="11"/>
      <c r="D14" s="11"/>
      <c r="E14" s="11" t="s">
        <v>68</v>
      </c>
      <c r="F14" s="11" t="s">
        <v>85</v>
      </c>
      <c r="G14" s="11"/>
      <c r="H14" s="88"/>
      <c r="I14" s="249">
        <v>2</v>
      </c>
      <c r="J14" s="173" t="s">
        <v>83</v>
      </c>
      <c r="L14" s="95">
        <v>1</v>
      </c>
      <c r="M14" s="268">
        <v>3</v>
      </c>
      <c r="N14" s="8"/>
      <c r="O14" s="8"/>
      <c r="P14" s="27"/>
      <c r="S14" s="11"/>
      <c r="T14" s="11"/>
    </row>
    <row r="15" spans="2:71" s="7" customFormat="1" ht="15" customHeight="1" x14ac:dyDescent="0.25">
      <c r="B15" s="124"/>
      <c r="C15" s="11"/>
      <c r="D15" s="11"/>
      <c r="E15" s="11" t="s">
        <v>69</v>
      </c>
      <c r="F15" s="11" t="s">
        <v>86</v>
      </c>
      <c r="G15" s="11"/>
      <c r="H15" s="88"/>
      <c r="I15" s="249">
        <v>0.2</v>
      </c>
      <c r="J15" s="173" t="s">
        <v>83</v>
      </c>
      <c r="L15" s="95">
        <v>30</v>
      </c>
      <c r="M15" s="268">
        <v>0.25</v>
      </c>
      <c r="N15" s="8"/>
      <c r="O15" s="8"/>
      <c r="P15" s="27"/>
      <c r="S15" s="11"/>
      <c r="T15" s="11"/>
    </row>
    <row r="16" spans="2:71" s="7" customFormat="1" ht="15" customHeight="1" x14ac:dyDescent="0.25">
      <c r="B16" s="124"/>
      <c r="C16" s="11"/>
      <c r="D16" s="11"/>
      <c r="E16" s="11" t="s">
        <v>70</v>
      </c>
      <c r="F16" s="11" t="s">
        <v>87</v>
      </c>
      <c r="G16" s="11"/>
      <c r="H16" s="88"/>
      <c r="I16" s="249">
        <v>0.2</v>
      </c>
      <c r="J16" s="173" t="s">
        <v>83</v>
      </c>
      <c r="L16" s="95">
        <v>20</v>
      </c>
      <c r="M16" s="268">
        <v>0.25</v>
      </c>
      <c r="N16" s="8"/>
      <c r="O16" s="8"/>
      <c r="P16" s="27"/>
      <c r="S16" s="11"/>
      <c r="T16" s="11"/>
    </row>
    <row r="17" spans="2:69" s="7" customFormat="1" ht="15" customHeight="1" x14ac:dyDescent="0.25">
      <c r="B17" s="124"/>
      <c r="C17" s="11"/>
      <c r="D17" s="11"/>
      <c r="E17" s="11"/>
      <c r="F17" s="45"/>
      <c r="G17" s="8"/>
      <c r="H17" s="76"/>
      <c r="I17" s="76"/>
      <c r="J17" s="177"/>
      <c r="L17" s="93"/>
      <c r="M17" s="93"/>
      <c r="N17" s="8"/>
      <c r="O17" s="8"/>
      <c r="P17" s="27"/>
      <c r="Q17" s="25"/>
      <c r="R17" s="11"/>
      <c r="S17" s="11"/>
      <c r="T17" s="11"/>
    </row>
    <row r="18" spans="2:69" s="11" customFormat="1" ht="24.95" customHeight="1" x14ac:dyDescent="0.25">
      <c r="B18" s="147"/>
      <c r="C18" s="18"/>
      <c r="D18" s="307" t="s">
        <v>73</v>
      </c>
      <c r="E18" s="307"/>
      <c r="F18" s="307"/>
      <c r="G18" s="307"/>
      <c r="H18" s="307"/>
      <c r="I18" s="307"/>
      <c r="J18" s="178"/>
      <c r="K18" s="13"/>
      <c r="L18" s="198"/>
      <c r="M18" s="198"/>
      <c r="N18" s="13"/>
      <c r="O18" s="13"/>
      <c r="P18" s="22"/>
      <c r="Q18" s="25"/>
      <c r="R18" s="30"/>
      <c r="S18" s="33"/>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row>
    <row r="19" spans="2:69" s="11" customFormat="1" ht="9.9499999999999993" customHeight="1" x14ac:dyDescent="0.25">
      <c r="B19" s="124"/>
      <c r="D19" s="15"/>
      <c r="E19" s="15"/>
      <c r="F19" s="15"/>
      <c r="G19" s="15"/>
      <c r="H19" s="15"/>
      <c r="I19" s="15"/>
      <c r="J19" s="179"/>
      <c r="K19" s="13"/>
      <c r="L19" s="198"/>
      <c r="M19" s="198"/>
      <c r="N19" s="13"/>
      <c r="O19" s="13"/>
      <c r="P19" s="22"/>
      <c r="Q19" s="25"/>
      <c r="R19" s="30"/>
      <c r="S19" s="33"/>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row>
    <row r="20" spans="2:69" s="11" customFormat="1" ht="15" customHeight="1" x14ac:dyDescent="0.25">
      <c r="B20" s="124"/>
      <c r="D20" s="18" t="s">
        <v>30</v>
      </c>
      <c r="E20" s="18"/>
      <c r="F20" s="39"/>
      <c r="G20" s="60"/>
      <c r="H20" s="67"/>
      <c r="I20" s="67"/>
      <c r="J20" s="174"/>
      <c r="L20" s="37"/>
      <c r="M20" s="199"/>
      <c r="N20" s="19"/>
      <c r="O20" s="19"/>
      <c r="P20" s="27"/>
      <c r="Q20" s="25"/>
      <c r="R20" s="33"/>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row>
    <row r="21" spans="2:69" s="11" customFormat="1" ht="15" customHeight="1" x14ac:dyDescent="0.25">
      <c r="B21" s="124"/>
      <c r="D21" s="11" t="s">
        <v>123</v>
      </c>
      <c r="F21" s="11">
        <v>2.0099999999999998</v>
      </c>
      <c r="G21" s="55" t="s">
        <v>115</v>
      </c>
      <c r="H21" s="99"/>
      <c r="I21" s="99">
        <f>(identisch_Wasser!$I$70)*F21</f>
        <v>0</v>
      </c>
      <c r="J21" s="180" t="s">
        <v>82</v>
      </c>
      <c r="L21" s="93" t="s">
        <v>116</v>
      </c>
      <c r="M21" s="93"/>
      <c r="N21" s="19"/>
      <c r="O21" s="19"/>
      <c r="P21" s="27"/>
      <c r="Q21" s="25"/>
      <c r="R21" s="33"/>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row>
    <row r="22" spans="2:69" s="11" customFormat="1" ht="15" customHeight="1" x14ac:dyDescent="0.25">
      <c r="B22" s="124"/>
      <c r="D22" s="11" t="s">
        <v>134</v>
      </c>
      <c r="F22" s="11">
        <v>2.14</v>
      </c>
      <c r="G22" s="11" t="s">
        <v>115</v>
      </c>
      <c r="H22" s="85"/>
      <c r="I22" s="85">
        <f>I79*F22</f>
        <v>0</v>
      </c>
      <c r="J22" s="181" t="s">
        <v>82</v>
      </c>
      <c r="L22" s="93" t="s">
        <v>117</v>
      </c>
      <c r="M22" s="93"/>
      <c r="N22" s="19"/>
      <c r="O22" s="19"/>
      <c r="P22" s="27"/>
      <c r="Q22" s="25"/>
      <c r="R22" s="33"/>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row>
    <row r="23" spans="2:69" s="11" customFormat="1" ht="15" customHeight="1" x14ac:dyDescent="0.25">
      <c r="B23" s="124"/>
      <c r="D23" s="11" t="s">
        <v>133</v>
      </c>
      <c r="F23" s="114">
        <v>1.1000000000000001</v>
      </c>
      <c r="G23" s="11" t="s">
        <v>115</v>
      </c>
      <c r="H23" s="85"/>
      <c r="I23" s="85">
        <f>$I$87*F23</f>
        <v>0</v>
      </c>
      <c r="J23" s="181" t="s">
        <v>82</v>
      </c>
      <c r="L23" s="93" t="s">
        <v>118</v>
      </c>
      <c r="M23" s="93"/>
      <c r="N23" s="19"/>
      <c r="O23" s="19"/>
      <c r="P23" s="27"/>
      <c r="Q23" s="25"/>
      <c r="R23" s="33"/>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row>
    <row r="24" spans="2:69" s="11" customFormat="1" ht="15" customHeight="1" x14ac:dyDescent="0.25">
      <c r="B24" s="124"/>
      <c r="F24" s="19"/>
      <c r="G24" s="19"/>
      <c r="H24" s="19"/>
      <c r="I24" s="19"/>
      <c r="J24" s="174"/>
      <c r="L24" s="93"/>
      <c r="M24" s="93"/>
      <c r="N24" s="19"/>
      <c r="O24" s="19"/>
      <c r="P24" s="27"/>
      <c r="Q24" s="25"/>
      <c r="R24" s="33"/>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row>
    <row r="25" spans="2:69" s="7" customFormat="1" ht="15" customHeight="1" x14ac:dyDescent="0.25">
      <c r="B25" s="124"/>
      <c r="C25" s="11"/>
      <c r="D25" s="11"/>
      <c r="E25" s="11"/>
      <c r="F25" s="45"/>
      <c r="G25" s="8"/>
      <c r="H25" s="76"/>
      <c r="I25" s="76"/>
      <c r="J25" s="177"/>
      <c r="L25" s="93"/>
      <c r="M25" s="93"/>
      <c r="N25" s="8"/>
      <c r="O25" s="8"/>
      <c r="P25" s="27"/>
      <c r="Q25" s="25"/>
    </row>
    <row r="26" spans="2:69" s="11" customFormat="1" ht="24.95" customHeight="1" x14ac:dyDescent="0.25">
      <c r="B26" s="182"/>
      <c r="C26" s="48"/>
      <c r="D26" s="316" t="s">
        <v>60</v>
      </c>
      <c r="E26" s="316"/>
      <c r="F26" s="316"/>
      <c r="G26" s="316"/>
      <c r="H26" s="316"/>
      <c r="I26" s="316"/>
      <c r="J26" s="183"/>
      <c r="K26" s="13"/>
      <c r="L26" s="198"/>
      <c r="M26" s="198"/>
      <c r="N26" s="13"/>
      <c r="O26" s="13"/>
      <c r="P26" s="34"/>
      <c r="Q26" s="25"/>
      <c r="R26" s="34"/>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row>
    <row r="27" spans="2:69" s="11" customFormat="1" ht="9.9499999999999993" customHeight="1" x14ac:dyDescent="0.25">
      <c r="B27" s="124"/>
      <c r="D27" s="15"/>
      <c r="E27" s="15"/>
      <c r="F27" s="15"/>
      <c r="G27" s="15"/>
      <c r="H27" s="15"/>
      <c r="I27" s="15"/>
      <c r="J27" s="184"/>
      <c r="K27" s="13"/>
      <c r="L27" s="198"/>
      <c r="M27" s="198"/>
      <c r="N27" s="13"/>
      <c r="O27" s="13"/>
      <c r="P27" s="22"/>
      <c r="Q27" s="25"/>
      <c r="R27" s="30"/>
      <c r="S27" s="33"/>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row>
    <row r="28" spans="2:69" s="11" customFormat="1" ht="15" customHeight="1" x14ac:dyDescent="0.25">
      <c r="B28" s="124"/>
      <c r="D28" s="18" t="s">
        <v>42</v>
      </c>
      <c r="E28" s="18"/>
      <c r="F28" s="18"/>
      <c r="G28" s="18"/>
      <c r="H28" s="39"/>
      <c r="I28" s="39"/>
      <c r="J28" s="174"/>
      <c r="K28" s="19"/>
      <c r="L28" s="37"/>
      <c r="M28" s="37"/>
      <c r="N28" s="19"/>
      <c r="O28" s="19"/>
      <c r="P28" s="19"/>
      <c r="Q28" s="25"/>
      <c r="R28" s="27"/>
      <c r="S28" s="33"/>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row>
    <row r="29" spans="2:69" s="11" customFormat="1" ht="15" customHeight="1" x14ac:dyDescent="0.25">
      <c r="B29" s="124"/>
      <c r="D29" s="11" t="s">
        <v>136</v>
      </c>
      <c r="H29" s="85"/>
      <c r="I29" s="85">
        <f>((I11*L11)+(I12*L12)+(I13*L13)+(I14*L14)+(I15*L15)+(I16*L16))</f>
        <v>22.8</v>
      </c>
      <c r="J29" s="180" t="s">
        <v>159</v>
      </c>
      <c r="K29" s="19"/>
      <c r="L29" s="93" t="s">
        <v>89</v>
      </c>
      <c r="M29" s="93"/>
      <c r="N29" s="19"/>
      <c r="O29" s="19"/>
      <c r="P29" s="19"/>
      <c r="Q29" s="25"/>
      <c r="R29" s="27"/>
      <c r="S29" s="33"/>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row>
    <row r="30" spans="2:69" s="11" customFormat="1" ht="15" customHeight="1" x14ac:dyDescent="0.25">
      <c r="B30" s="124"/>
      <c r="D30" s="11" t="s">
        <v>137</v>
      </c>
      <c r="H30" s="85"/>
      <c r="I30" s="85">
        <f>I29*0.21*I7</f>
        <v>0</v>
      </c>
      <c r="J30" s="181" t="s">
        <v>138</v>
      </c>
      <c r="K30" s="19"/>
      <c r="L30" s="93" t="s">
        <v>88</v>
      </c>
      <c r="M30" s="93"/>
      <c r="N30" s="19"/>
      <c r="O30" s="19"/>
      <c r="P30" s="19"/>
      <c r="Q30" s="25"/>
      <c r="R30" s="27"/>
      <c r="S30" s="33"/>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row>
    <row r="31" spans="2:69" s="11" customFormat="1" ht="15" customHeight="1" x14ac:dyDescent="0.25">
      <c r="B31" s="124"/>
      <c r="F31" s="19"/>
      <c r="G31" s="19"/>
      <c r="H31" s="19"/>
      <c r="I31" s="19"/>
      <c r="J31" s="174"/>
      <c r="L31" s="93"/>
      <c r="M31" s="93"/>
      <c r="N31" s="19"/>
      <c r="O31" s="19"/>
      <c r="P31" s="27"/>
      <c r="Q31" s="25"/>
      <c r="R31" s="33"/>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row>
    <row r="32" spans="2:69" s="11" customFormat="1" ht="15" customHeight="1" x14ac:dyDescent="0.25">
      <c r="B32" s="124"/>
      <c r="F32" s="19"/>
      <c r="G32" s="19"/>
      <c r="H32" s="19"/>
      <c r="I32" s="19"/>
      <c r="J32" s="174"/>
      <c r="L32" s="93"/>
      <c r="M32" s="93"/>
      <c r="N32" s="19"/>
      <c r="O32" s="19"/>
      <c r="P32" s="27"/>
      <c r="Q32" s="25"/>
      <c r="R32" s="33"/>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row>
    <row r="33" spans="2:69" s="11" customFormat="1" ht="15" customHeight="1" x14ac:dyDescent="0.25">
      <c r="B33" s="124"/>
      <c r="D33" s="18" t="s">
        <v>90</v>
      </c>
      <c r="E33" s="18"/>
      <c r="F33" s="18"/>
      <c r="G33" s="18"/>
      <c r="H33" s="39"/>
      <c r="I33" s="39"/>
      <c r="J33" s="174"/>
      <c r="K33" s="19"/>
      <c r="L33" s="37"/>
      <c r="M33" s="37"/>
      <c r="N33" s="19"/>
      <c r="O33" s="19"/>
      <c r="P33" s="19"/>
      <c r="Q33" s="25"/>
      <c r="R33" s="27"/>
      <c r="S33" s="33"/>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row>
    <row r="34" spans="2:69" s="11" customFormat="1" ht="15" customHeight="1" x14ac:dyDescent="0.25">
      <c r="B34" s="124"/>
      <c r="D34" s="91" t="s">
        <v>99</v>
      </c>
      <c r="E34" s="91"/>
      <c r="F34" s="91" t="s">
        <v>100</v>
      </c>
      <c r="G34" s="91"/>
      <c r="H34" s="36" t="s">
        <v>101</v>
      </c>
      <c r="J34" s="185"/>
      <c r="K34" s="19"/>
      <c r="L34" s="93"/>
      <c r="M34" s="93"/>
      <c r="N34" s="19"/>
      <c r="O34" s="19"/>
      <c r="P34" s="19"/>
      <c r="Q34" s="25"/>
      <c r="R34" s="27"/>
      <c r="S34" s="33"/>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row>
    <row r="35" spans="2:69" s="11" customFormat="1" ht="6" customHeight="1" x14ac:dyDescent="0.25">
      <c r="B35" s="124"/>
      <c r="D35" s="91"/>
      <c r="E35" s="91"/>
      <c r="F35" s="91"/>
      <c r="G35" s="91"/>
      <c r="H35" s="94"/>
      <c r="I35" s="94"/>
      <c r="J35" s="186"/>
      <c r="K35" s="19"/>
      <c r="L35" s="93"/>
      <c r="M35" s="93"/>
      <c r="N35" s="19"/>
      <c r="O35" s="19"/>
      <c r="P35" s="19"/>
      <c r="Q35" s="25"/>
      <c r="R35" s="27"/>
      <c r="S35" s="33"/>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row>
    <row r="36" spans="2:69" s="11" customFormat="1" ht="15" customHeight="1" x14ac:dyDescent="0.25">
      <c r="B36" s="124"/>
      <c r="D36" s="11" t="s">
        <v>91</v>
      </c>
      <c r="G36" s="8">
        <v>250</v>
      </c>
      <c r="H36" s="78"/>
      <c r="I36" s="250">
        <v>0</v>
      </c>
      <c r="J36" s="130" t="s">
        <v>81</v>
      </c>
      <c r="K36" s="19"/>
      <c r="L36" s="93" t="s">
        <v>14</v>
      </c>
      <c r="M36" s="93"/>
      <c r="N36" s="19"/>
      <c r="O36" s="19"/>
      <c r="P36" s="19"/>
      <c r="Q36" s="25"/>
      <c r="R36" s="106"/>
      <c r="S36" s="33"/>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row>
    <row r="37" spans="2:69" s="11" customFormat="1" ht="15" customHeight="1" x14ac:dyDescent="0.25">
      <c r="B37" s="124"/>
      <c r="D37" s="11" t="s">
        <v>92</v>
      </c>
      <c r="G37" s="8">
        <v>250</v>
      </c>
      <c r="H37" s="78"/>
      <c r="I37" s="250">
        <v>0</v>
      </c>
      <c r="J37" s="130" t="s">
        <v>81</v>
      </c>
      <c r="K37" s="19"/>
      <c r="L37" s="93" t="s">
        <v>14</v>
      </c>
      <c r="M37" s="93"/>
      <c r="N37" s="19"/>
      <c r="O37" s="19"/>
      <c r="P37" s="19"/>
      <c r="Q37" s="25"/>
      <c r="R37" s="106"/>
      <c r="S37" s="33"/>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row>
    <row r="38" spans="2:69" s="11" customFormat="1" ht="15" customHeight="1" x14ac:dyDescent="0.25">
      <c r="B38" s="124"/>
      <c r="D38" s="11" t="s">
        <v>93</v>
      </c>
      <c r="G38" s="8">
        <v>150</v>
      </c>
      <c r="H38" s="78"/>
      <c r="I38" s="250">
        <v>0</v>
      </c>
      <c r="J38" s="130" t="s">
        <v>81</v>
      </c>
      <c r="K38" s="19"/>
      <c r="L38" s="93" t="s">
        <v>14</v>
      </c>
      <c r="M38" s="93"/>
      <c r="N38" s="19"/>
      <c r="O38" s="19"/>
      <c r="P38" s="19"/>
      <c r="Q38" s="25"/>
      <c r="R38" s="89"/>
      <c r="S38" s="33"/>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row>
    <row r="39" spans="2:69" s="11" customFormat="1" ht="15" customHeight="1" x14ac:dyDescent="0.25">
      <c r="B39" s="124"/>
      <c r="D39" s="11" t="s">
        <v>94</v>
      </c>
      <c r="G39" s="8">
        <v>100</v>
      </c>
      <c r="H39" s="78"/>
      <c r="I39" s="250">
        <v>0</v>
      </c>
      <c r="J39" s="130" t="s">
        <v>81</v>
      </c>
      <c r="L39" s="93" t="s">
        <v>14</v>
      </c>
      <c r="M39" s="93"/>
      <c r="N39" s="19"/>
      <c r="O39" s="19"/>
      <c r="P39" s="27"/>
      <c r="Q39" s="25"/>
      <c r="R39" s="89"/>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row>
    <row r="40" spans="2:69" s="11" customFormat="1" ht="15" customHeight="1" x14ac:dyDescent="0.25">
      <c r="B40" s="124"/>
      <c r="D40" s="11" t="s">
        <v>95</v>
      </c>
      <c r="G40" s="8">
        <v>12</v>
      </c>
      <c r="H40" s="78"/>
      <c r="I40" s="250">
        <v>0</v>
      </c>
      <c r="J40" s="130" t="s">
        <v>81</v>
      </c>
      <c r="L40" s="93" t="s">
        <v>14</v>
      </c>
      <c r="M40" s="93"/>
      <c r="N40" s="19"/>
      <c r="O40" s="19"/>
      <c r="P40" s="27"/>
      <c r="Q40" s="25"/>
      <c r="R40" s="33"/>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row>
    <row r="41" spans="2:69" s="11" customFormat="1" ht="15" customHeight="1" x14ac:dyDescent="0.25">
      <c r="B41" s="124"/>
      <c r="D41" s="55" t="s">
        <v>102</v>
      </c>
      <c r="E41" s="55"/>
      <c r="F41" s="86"/>
      <c r="G41" s="86"/>
      <c r="H41" s="61"/>
      <c r="I41" s="61">
        <f>((I36*G36)+(I37*G37)+(I38*G38)+(I39*G39)+(I40*G40))*0.000125</f>
        <v>0</v>
      </c>
      <c r="J41" s="180" t="s">
        <v>138</v>
      </c>
      <c r="L41" s="93" t="s">
        <v>124</v>
      </c>
      <c r="M41" s="93"/>
      <c r="N41" s="19"/>
      <c r="O41" s="19"/>
      <c r="P41" s="27"/>
      <c r="Q41" s="25"/>
      <c r="R41" s="33"/>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row>
    <row r="42" spans="2:69" s="11" customFormat="1" ht="15" customHeight="1" x14ac:dyDescent="0.25">
      <c r="B42" s="124"/>
      <c r="D42" s="40"/>
      <c r="E42" s="40"/>
      <c r="F42" s="115"/>
      <c r="G42" s="115"/>
      <c r="H42" s="115"/>
      <c r="I42" s="115"/>
      <c r="J42" s="187"/>
      <c r="L42" s="93"/>
      <c r="M42" s="93"/>
      <c r="N42" s="19"/>
      <c r="O42" s="19"/>
      <c r="P42" s="27"/>
      <c r="Q42" s="25"/>
      <c r="R42" s="33"/>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c r="BK42" s="30"/>
      <c r="BL42" s="30"/>
      <c r="BM42" s="30"/>
      <c r="BN42" s="30"/>
      <c r="BO42" s="30"/>
      <c r="BP42" s="30"/>
    </row>
    <row r="43" spans="2:69" s="11" customFormat="1" ht="15" customHeight="1" x14ac:dyDescent="0.25">
      <c r="B43" s="124"/>
      <c r="F43" s="19"/>
      <c r="G43" s="19"/>
      <c r="H43" s="19"/>
      <c r="I43" s="19"/>
      <c r="J43" s="174"/>
      <c r="L43" s="93"/>
      <c r="M43" s="93"/>
      <c r="N43" s="19"/>
      <c r="O43" s="19"/>
      <c r="P43" s="27"/>
      <c r="Q43" s="25"/>
      <c r="R43" s="33"/>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row>
    <row r="44" spans="2:69" s="11" customFormat="1" ht="15" customHeight="1" x14ac:dyDescent="0.25">
      <c r="B44" s="124"/>
      <c r="D44" s="18" t="s">
        <v>103</v>
      </c>
      <c r="E44" s="18"/>
      <c r="F44" s="18"/>
      <c r="G44" s="18"/>
      <c r="H44" s="39"/>
      <c r="I44" s="39"/>
      <c r="J44" s="174"/>
      <c r="K44" s="19"/>
      <c r="L44" s="37"/>
      <c r="M44" s="37"/>
      <c r="N44" s="19"/>
      <c r="O44" s="19"/>
      <c r="P44" s="19"/>
      <c r="Q44" s="25"/>
      <c r="R44" s="27"/>
      <c r="S44" s="33"/>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row>
    <row r="45" spans="2:69" s="11" customFormat="1" ht="15" customHeight="1" x14ac:dyDescent="0.25">
      <c r="B45" s="124"/>
      <c r="D45" s="91" t="s">
        <v>110</v>
      </c>
      <c r="E45" s="91"/>
      <c r="F45" s="91" t="s">
        <v>104</v>
      </c>
      <c r="G45" s="91"/>
      <c r="H45" s="36" t="s">
        <v>101</v>
      </c>
      <c r="J45" s="185"/>
      <c r="K45" s="19"/>
      <c r="L45" s="93"/>
      <c r="M45" s="93"/>
      <c r="N45" s="19"/>
      <c r="O45" s="19"/>
      <c r="P45" s="19"/>
      <c r="Q45" s="25"/>
      <c r="R45" s="27"/>
      <c r="S45" s="33"/>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row>
    <row r="46" spans="2:69" s="11" customFormat="1" ht="6" customHeight="1" x14ac:dyDescent="0.25">
      <c r="B46" s="124"/>
      <c r="D46" s="91"/>
      <c r="E46" s="91"/>
      <c r="F46" s="91"/>
      <c r="G46" s="91"/>
      <c r="H46" s="94"/>
      <c r="I46" s="94"/>
      <c r="J46" s="186"/>
      <c r="K46" s="19"/>
      <c r="L46" s="93"/>
      <c r="M46" s="93"/>
      <c r="N46" s="19"/>
      <c r="O46" s="19"/>
      <c r="P46" s="19"/>
      <c r="Q46" s="25"/>
      <c r="R46" s="27"/>
      <c r="S46" s="33"/>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row>
    <row r="47" spans="2:69" s="11" customFormat="1" ht="15" customHeight="1" x14ac:dyDescent="0.25">
      <c r="B47" s="124"/>
      <c r="D47" s="11" t="s">
        <v>105</v>
      </c>
      <c r="G47" s="8">
        <v>0.8</v>
      </c>
      <c r="H47" s="78"/>
      <c r="I47" s="250">
        <v>0</v>
      </c>
      <c r="J47" s="130" t="s">
        <v>81</v>
      </c>
      <c r="K47" s="19"/>
      <c r="L47" s="93" t="s">
        <v>111</v>
      </c>
      <c r="M47" s="93"/>
      <c r="N47" s="19"/>
      <c r="O47" s="19"/>
      <c r="P47" s="19"/>
      <c r="Q47" s="25"/>
      <c r="R47" s="27"/>
      <c r="S47" s="33"/>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row>
    <row r="48" spans="2:69" s="11" customFormat="1" ht="15" customHeight="1" x14ac:dyDescent="0.25">
      <c r="B48" s="124"/>
      <c r="D48" s="11" t="s">
        <v>106</v>
      </c>
      <c r="G48" s="8">
        <v>0.8</v>
      </c>
      <c r="H48" s="78"/>
      <c r="I48" s="250">
        <v>0</v>
      </c>
      <c r="J48" s="130" t="s">
        <v>81</v>
      </c>
      <c r="K48" s="19"/>
      <c r="L48" s="93" t="s">
        <v>111</v>
      </c>
      <c r="M48" s="93"/>
      <c r="N48" s="19"/>
      <c r="O48" s="19"/>
      <c r="P48" s="19"/>
      <c r="Q48" s="25"/>
      <c r="R48" s="27"/>
      <c r="S48" s="33"/>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row>
    <row r="49" spans="2:69" s="11" customFormat="1" ht="15" customHeight="1" x14ac:dyDescent="0.25">
      <c r="B49" s="124"/>
      <c r="D49" s="11" t="s">
        <v>107</v>
      </c>
      <c r="G49" s="8">
        <v>0.6</v>
      </c>
      <c r="H49" s="78"/>
      <c r="I49" s="250">
        <v>0</v>
      </c>
      <c r="J49" s="130" t="s">
        <v>81</v>
      </c>
      <c r="K49" s="19"/>
      <c r="L49" s="93" t="s">
        <v>111</v>
      </c>
      <c r="M49" s="93"/>
      <c r="N49" s="19"/>
      <c r="O49" s="19"/>
      <c r="P49" s="19"/>
      <c r="Q49" s="25"/>
      <c r="R49" s="109"/>
      <c r="S49" s="33"/>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row>
    <row r="50" spans="2:69" s="11" customFormat="1" ht="15" customHeight="1" x14ac:dyDescent="0.25">
      <c r="B50" s="124"/>
      <c r="D50" s="11" t="s">
        <v>108</v>
      </c>
      <c r="G50" s="8">
        <v>0.3</v>
      </c>
      <c r="H50" s="78"/>
      <c r="I50" s="250">
        <v>0</v>
      </c>
      <c r="J50" s="130" t="s">
        <v>81</v>
      </c>
      <c r="K50" s="19"/>
      <c r="L50" s="93" t="s">
        <v>111</v>
      </c>
      <c r="M50" s="93"/>
      <c r="N50" s="19"/>
      <c r="O50" s="19"/>
      <c r="P50" s="19"/>
      <c r="Q50" s="25"/>
      <c r="R50" s="27"/>
      <c r="S50" s="33"/>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row>
    <row r="51" spans="2:69" s="11" customFormat="1" ht="15" customHeight="1" x14ac:dyDescent="0.25">
      <c r="B51" s="124"/>
      <c r="D51" s="11" t="s">
        <v>109</v>
      </c>
      <c r="G51" s="8">
        <v>0.5</v>
      </c>
      <c r="H51" s="78"/>
      <c r="I51" s="250">
        <v>0</v>
      </c>
      <c r="J51" s="130" t="s">
        <v>81</v>
      </c>
      <c r="K51" s="19"/>
      <c r="L51" s="93" t="s">
        <v>111</v>
      </c>
      <c r="M51" s="93"/>
      <c r="N51" s="19"/>
      <c r="O51" s="19"/>
      <c r="P51" s="19"/>
      <c r="Q51" s="25"/>
      <c r="R51" s="27"/>
      <c r="S51" s="33"/>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row>
    <row r="52" spans="2:69" s="11" customFormat="1" ht="6" customHeight="1" x14ac:dyDescent="0.25">
      <c r="B52" s="124"/>
      <c r="G52" s="8"/>
      <c r="H52" s="98"/>
      <c r="I52" s="98"/>
      <c r="J52" s="127"/>
      <c r="K52" s="19"/>
      <c r="L52" s="93"/>
      <c r="M52" s="93"/>
      <c r="N52" s="19"/>
      <c r="O52" s="19"/>
      <c r="P52" s="19"/>
      <c r="Q52" s="25"/>
      <c r="R52" s="27"/>
      <c r="S52" s="33"/>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row>
    <row r="53" spans="2:69" s="11" customFormat="1" ht="15" customHeight="1" x14ac:dyDescent="0.25">
      <c r="B53" s="124"/>
      <c r="D53" s="55" t="s">
        <v>31</v>
      </c>
      <c r="E53" s="55"/>
      <c r="F53" s="86"/>
      <c r="G53" s="86"/>
      <c r="H53" s="99"/>
      <c r="I53" s="99">
        <f>(I47*G47)+(I48*G48)+(I49*G49)+(I50*G50)+(I51*G51)</f>
        <v>0</v>
      </c>
      <c r="J53" s="180" t="s">
        <v>81</v>
      </c>
      <c r="L53" s="93" t="s">
        <v>112</v>
      </c>
      <c r="M53" s="93"/>
      <c r="N53" s="19"/>
      <c r="O53" s="19"/>
      <c r="P53" s="27"/>
      <c r="Q53" s="25"/>
      <c r="R53" s="33"/>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row>
    <row r="54" spans="2:69" s="11" customFormat="1" ht="15" customHeight="1" x14ac:dyDescent="0.25">
      <c r="B54" s="124"/>
      <c r="D54" s="11" t="s">
        <v>113</v>
      </c>
      <c r="F54" s="19"/>
      <c r="G54" s="19"/>
      <c r="H54" s="85"/>
      <c r="I54" s="85">
        <f>I53*0.001*I6</f>
        <v>0</v>
      </c>
      <c r="J54" s="181" t="s">
        <v>138</v>
      </c>
      <c r="L54" s="93" t="s">
        <v>135</v>
      </c>
      <c r="M54" s="93"/>
      <c r="N54" s="19"/>
      <c r="O54" s="19"/>
      <c r="P54" s="27"/>
      <c r="Q54" s="25"/>
      <c r="R54" s="33"/>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row>
    <row r="55" spans="2:69" s="11" customFormat="1" ht="15" customHeight="1" x14ac:dyDescent="0.25">
      <c r="B55" s="124"/>
      <c r="D55" s="40"/>
      <c r="E55" s="40"/>
      <c r="F55" s="115"/>
      <c r="G55" s="115"/>
      <c r="H55" s="101"/>
      <c r="I55" s="101"/>
      <c r="J55" s="187"/>
      <c r="L55" s="93"/>
      <c r="M55" s="93"/>
      <c r="N55" s="19"/>
      <c r="O55" s="19"/>
      <c r="P55" s="27"/>
      <c r="Q55" s="25"/>
      <c r="R55" s="33"/>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row>
    <row r="56" spans="2:69" s="11" customFormat="1" ht="15" customHeight="1" x14ac:dyDescent="0.25">
      <c r="B56" s="124"/>
      <c r="D56" s="40"/>
      <c r="E56" s="40"/>
      <c r="F56" s="115"/>
      <c r="G56" s="115"/>
      <c r="H56" s="101"/>
      <c r="I56" s="101"/>
      <c r="J56" s="187"/>
      <c r="L56" s="93"/>
      <c r="M56" s="93"/>
      <c r="N56" s="19"/>
      <c r="O56" s="19"/>
      <c r="P56" s="27"/>
      <c r="Q56" s="25"/>
      <c r="R56" s="33"/>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row>
    <row r="57" spans="2:69" s="11" customFormat="1" ht="15" customHeight="1" x14ac:dyDescent="0.25">
      <c r="B57" s="124"/>
      <c r="D57" s="18" t="s">
        <v>114</v>
      </c>
      <c r="E57" s="18"/>
      <c r="F57" s="18"/>
      <c r="G57" s="18"/>
      <c r="H57" s="39"/>
      <c r="I57" s="39"/>
      <c r="J57" s="174"/>
      <c r="K57" s="19"/>
      <c r="L57" s="37"/>
      <c r="M57" s="37"/>
      <c r="N57" s="19"/>
      <c r="O57" s="19"/>
      <c r="P57" s="19"/>
      <c r="Q57" s="25"/>
      <c r="R57" s="27"/>
      <c r="S57" s="33"/>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row>
    <row r="58" spans="2:69" s="11" customFormat="1" ht="15" customHeight="1" x14ac:dyDescent="0.25">
      <c r="B58" s="124"/>
      <c r="D58" s="11" t="s">
        <v>125</v>
      </c>
      <c r="G58" s="8"/>
      <c r="H58" s="78"/>
      <c r="I58" s="250">
        <v>0</v>
      </c>
      <c r="J58" s="128" t="s">
        <v>138</v>
      </c>
      <c r="K58" s="19"/>
      <c r="L58" s="93" t="s">
        <v>111</v>
      </c>
      <c r="M58" s="93"/>
      <c r="N58" s="19"/>
      <c r="O58" s="19"/>
      <c r="P58" s="19"/>
      <c r="Q58" s="25"/>
      <c r="R58" s="89"/>
      <c r="S58" s="33"/>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row>
    <row r="59" spans="2:69" s="11" customFormat="1" ht="15" customHeight="1" x14ac:dyDescent="0.25">
      <c r="B59" s="124"/>
      <c r="D59" s="11" t="s">
        <v>126</v>
      </c>
      <c r="G59" s="8"/>
      <c r="H59" s="78"/>
      <c r="I59" s="250">
        <v>0</v>
      </c>
      <c r="J59" s="130" t="s">
        <v>138</v>
      </c>
      <c r="K59" s="19"/>
      <c r="L59" s="93" t="s">
        <v>111</v>
      </c>
      <c r="M59" s="93"/>
      <c r="N59" s="19"/>
      <c r="O59" s="19"/>
      <c r="P59" s="19"/>
      <c r="Q59" s="25"/>
      <c r="R59" s="27"/>
      <c r="S59" s="33"/>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row>
    <row r="60" spans="2:69" s="11" customFormat="1" ht="15" customHeight="1" x14ac:dyDescent="0.25">
      <c r="B60" s="124"/>
      <c r="D60" s="11" t="s">
        <v>128</v>
      </c>
      <c r="G60" s="8"/>
      <c r="H60" s="78"/>
      <c r="I60" s="250">
        <v>0</v>
      </c>
      <c r="J60" s="130" t="s">
        <v>138</v>
      </c>
      <c r="K60" s="19"/>
      <c r="L60" s="93" t="s">
        <v>111</v>
      </c>
      <c r="M60" s="93"/>
      <c r="N60" s="19"/>
      <c r="O60" s="19"/>
      <c r="P60" s="19"/>
      <c r="Q60" s="25"/>
      <c r="R60" s="27"/>
      <c r="S60" s="33"/>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row>
    <row r="61" spans="2:69" s="11" customFormat="1" ht="15" customHeight="1" x14ac:dyDescent="0.25">
      <c r="B61" s="124"/>
      <c r="D61" s="11" t="s">
        <v>127</v>
      </c>
      <c r="G61" s="8"/>
      <c r="H61" s="78"/>
      <c r="I61" s="250">
        <v>0</v>
      </c>
      <c r="J61" s="130" t="s">
        <v>138</v>
      </c>
      <c r="K61" s="19"/>
      <c r="L61" s="93" t="s">
        <v>111</v>
      </c>
      <c r="M61" s="93"/>
      <c r="N61" s="19"/>
      <c r="O61" s="19"/>
      <c r="P61" s="19"/>
      <c r="Q61" s="25"/>
      <c r="R61" s="27"/>
      <c r="S61" s="33"/>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row>
    <row r="62" spans="2:69" s="11" customFormat="1" ht="15" customHeight="1" x14ac:dyDescent="0.25">
      <c r="B62" s="124"/>
      <c r="D62" s="40"/>
      <c r="E62" s="40"/>
      <c r="F62" s="115"/>
      <c r="G62" s="115"/>
      <c r="H62" s="101"/>
      <c r="I62" s="101"/>
      <c r="J62" s="187"/>
      <c r="L62" s="93"/>
      <c r="M62" s="93"/>
      <c r="N62" s="19"/>
      <c r="O62" s="19"/>
      <c r="P62" s="27"/>
      <c r="Q62" s="25"/>
      <c r="R62" s="33"/>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row>
    <row r="63" spans="2:69" s="11" customFormat="1" ht="15" customHeight="1" x14ac:dyDescent="0.25">
      <c r="B63" s="124"/>
      <c r="F63" s="19"/>
      <c r="G63" s="19"/>
      <c r="H63" s="19"/>
      <c r="I63" s="19"/>
      <c r="J63" s="174"/>
      <c r="L63" s="93"/>
      <c r="M63" s="93"/>
      <c r="N63" s="19"/>
      <c r="O63" s="19"/>
      <c r="P63" s="27"/>
      <c r="Q63" s="25"/>
      <c r="R63" s="33"/>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row>
    <row r="64" spans="2:69" s="11" customFormat="1" ht="15" customHeight="1" x14ac:dyDescent="0.25">
      <c r="B64" s="124"/>
      <c r="D64" s="18" t="s">
        <v>119</v>
      </c>
      <c r="E64" s="18"/>
      <c r="F64" s="18"/>
      <c r="G64" s="18"/>
      <c r="H64" s="19"/>
      <c r="I64" s="19"/>
      <c r="J64" s="174"/>
      <c r="K64" s="19"/>
      <c r="L64" s="37"/>
      <c r="M64" s="37"/>
      <c r="N64" s="19"/>
      <c r="O64" s="19"/>
      <c r="P64" s="19"/>
      <c r="Q64" s="25"/>
      <c r="R64" s="27"/>
      <c r="S64" s="33"/>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row>
    <row r="65" spans="2:69" s="11" customFormat="1" ht="15" customHeight="1" x14ac:dyDescent="0.25">
      <c r="B65" s="124"/>
      <c r="D65" s="11" t="s">
        <v>140</v>
      </c>
      <c r="G65" s="8"/>
      <c r="H65" s="103"/>
      <c r="I65" s="103">
        <f>$I$30</f>
        <v>0</v>
      </c>
      <c r="J65" s="188" t="s">
        <v>138</v>
      </c>
      <c r="K65" s="19"/>
      <c r="L65" s="93"/>
      <c r="M65" s="93"/>
      <c r="N65" s="19"/>
      <c r="O65" s="19"/>
      <c r="P65" s="19"/>
      <c r="Q65" s="25"/>
      <c r="R65" s="27"/>
      <c r="S65" s="33"/>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row>
    <row r="66" spans="2:69" s="11" customFormat="1" ht="15" customHeight="1" x14ac:dyDescent="0.25">
      <c r="B66" s="124"/>
      <c r="D66" s="11" t="s">
        <v>120</v>
      </c>
      <c r="G66" s="8"/>
      <c r="H66" s="104"/>
      <c r="I66" s="104">
        <f>$I$41</f>
        <v>0</v>
      </c>
      <c r="J66" s="189" t="s">
        <v>138</v>
      </c>
      <c r="K66" s="19"/>
      <c r="L66" s="93"/>
      <c r="M66" s="93"/>
      <c r="N66" s="19"/>
      <c r="O66" s="19"/>
      <c r="P66" s="19"/>
      <c r="Q66" s="25"/>
      <c r="R66" s="27"/>
      <c r="S66" s="33"/>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row>
    <row r="67" spans="2:69" s="11" customFormat="1" ht="15" customHeight="1" x14ac:dyDescent="0.25">
      <c r="B67" s="124"/>
      <c r="D67" s="11" t="s">
        <v>121</v>
      </c>
      <c r="G67" s="76"/>
      <c r="H67" s="107" t="s">
        <v>51</v>
      </c>
      <c r="I67" s="104">
        <f>$I$59</f>
        <v>0</v>
      </c>
      <c r="J67" s="189" t="s">
        <v>138</v>
      </c>
      <c r="K67" s="19"/>
      <c r="L67" s="93"/>
      <c r="M67" s="93"/>
      <c r="N67" s="19"/>
      <c r="O67" s="19"/>
      <c r="P67" s="19"/>
      <c r="Q67" s="25"/>
      <c r="R67" s="27"/>
      <c r="S67" s="33"/>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row>
    <row r="68" spans="2:69" s="11" customFormat="1" ht="15" customHeight="1" x14ac:dyDescent="0.25">
      <c r="B68" s="124"/>
      <c r="D68" s="11" t="s">
        <v>122</v>
      </c>
      <c r="G68" s="76"/>
      <c r="H68" s="107" t="s">
        <v>51</v>
      </c>
      <c r="I68" s="104">
        <v>0</v>
      </c>
      <c r="J68" s="189" t="s">
        <v>138</v>
      </c>
      <c r="K68" s="19"/>
      <c r="L68" s="93"/>
      <c r="M68" s="93"/>
      <c r="N68" s="19"/>
      <c r="O68" s="19"/>
      <c r="P68" s="19"/>
      <c r="Q68" s="25"/>
      <c r="R68" s="27"/>
      <c r="S68" s="33"/>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row>
    <row r="69" spans="2:69" s="11" customFormat="1" ht="6" customHeight="1" x14ac:dyDescent="0.25">
      <c r="B69" s="124"/>
      <c r="G69" s="8"/>
      <c r="H69" s="102"/>
      <c r="I69" s="102"/>
      <c r="J69" s="127"/>
      <c r="K69" s="19"/>
      <c r="L69" s="93"/>
      <c r="M69" s="93"/>
      <c r="N69" s="19"/>
      <c r="O69" s="19"/>
      <c r="P69" s="19"/>
      <c r="Q69" s="25"/>
      <c r="R69" s="27"/>
      <c r="S69" s="33"/>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row>
    <row r="70" spans="2:69" s="40" customFormat="1" ht="15" customHeight="1" x14ac:dyDescent="0.25">
      <c r="B70" s="190"/>
      <c r="D70" s="97" t="s">
        <v>123</v>
      </c>
      <c r="E70" s="97"/>
      <c r="F70" s="20"/>
      <c r="G70" s="20"/>
      <c r="H70" s="100"/>
      <c r="I70" s="100">
        <f>I65+I66-I67-I68</f>
        <v>0</v>
      </c>
      <c r="J70" s="191" t="s">
        <v>138</v>
      </c>
      <c r="L70" s="93" t="s">
        <v>112</v>
      </c>
      <c r="M70" s="93"/>
      <c r="N70" s="34"/>
      <c r="O70" s="34"/>
      <c r="P70" s="27"/>
      <c r="Q70" s="25"/>
      <c r="R70" s="105"/>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row>
    <row r="71" spans="2:69" s="11" customFormat="1" ht="15" customHeight="1" x14ac:dyDescent="0.25">
      <c r="B71" s="124"/>
      <c r="D71" s="40"/>
      <c r="E71" s="40"/>
      <c r="F71" s="115"/>
      <c r="G71" s="115"/>
      <c r="H71" s="101"/>
      <c r="I71" s="101"/>
      <c r="J71" s="187"/>
      <c r="L71" s="93"/>
      <c r="M71" s="93"/>
      <c r="N71" s="19"/>
      <c r="O71" s="19"/>
      <c r="P71" s="27"/>
      <c r="Q71" s="25"/>
      <c r="R71" s="33"/>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row>
    <row r="72" spans="2:69" s="11" customFormat="1" ht="15" customHeight="1" x14ac:dyDescent="0.25">
      <c r="B72" s="124"/>
      <c r="F72" s="19"/>
      <c r="G72" s="19"/>
      <c r="H72" s="19"/>
      <c r="I72" s="19"/>
      <c r="J72" s="174"/>
      <c r="L72" s="93"/>
      <c r="M72" s="93"/>
      <c r="N72" s="19"/>
      <c r="O72" s="19"/>
      <c r="P72" s="27"/>
      <c r="Q72" s="25"/>
      <c r="R72" s="33"/>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row>
    <row r="73" spans="2:69" s="11" customFormat="1" ht="15" customHeight="1" x14ac:dyDescent="0.25">
      <c r="B73" s="124"/>
      <c r="D73" s="18" t="s">
        <v>129</v>
      </c>
      <c r="E73" s="18"/>
      <c r="F73" s="18"/>
      <c r="G73" s="18"/>
      <c r="H73" s="19"/>
      <c r="I73" s="19"/>
      <c r="J73" s="174"/>
      <c r="K73" s="19"/>
      <c r="L73" s="37"/>
      <c r="M73" s="37"/>
      <c r="N73" s="19"/>
      <c r="O73" s="19"/>
      <c r="P73" s="19"/>
      <c r="Q73" s="25"/>
      <c r="R73" s="27"/>
      <c r="S73" s="33"/>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row>
    <row r="74" spans="2:69" s="11" customFormat="1" ht="15" customHeight="1" x14ac:dyDescent="0.25">
      <c r="B74" s="124"/>
      <c r="D74" s="11" t="s">
        <v>130</v>
      </c>
      <c r="G74" s="8"/>
      <c r="H74" s="103"/>
      <c r="I74" s="103">
        <f>$I$30</f>
        <v>0</v>
      </c>
      <c r="J74" s="188" t="s">
        <v>138</v>
      </c>
      <c r="K74" s="19"/>
      <c r="L74" s="93"/>
      <c r="M74" s="93"/>
      <c r="N74" s="19"/>
      <c r="O74" s="19"/>
      <c r="P74" s="19"/>
      <c r="Q74" s="25"/>
      <c r="R74" s="27"/>
      <c r="S74" s="33"/>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row>
    <row r="75" spans="2:69" s="11" customFormat="1" ht="15" customHeight="1" x14ac:dyDescent="0.25">
      <c r="B75" s="124"/>
      <c r="D75" s="11" t="s">
        <v>131</v>
      </c>
      <c r="G75" s="8"/>
      <c r="H75" s="104"/>
      <c r="I75" s="104">
        <f>$I$41</f>
        <v>0</v>
      </c>
      <c r="J75" s="189" t="s">
        <v>138</v>
      </c>
      <c r="K75" s="19"/>
      <c r="L75" s="93"/>
      <c r="M75" s="93"/>
      <c r="N75" s="19"/>
      <c r="O75" s="19"/>
      <c r="P75" s="19"/>
      <c r="Q75" s="25"/>
      <c r="R75" s="27"/>
      <c r="S75" s="33"/>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row>
    <row r="76" spans="2:69" s="11" customFormat="1" ht="15" customHeight="1" x14ac:dyDescent="0.25">
      <c r="B76" s="124"/>
      <c r="D76" s="11" t="s">
        <v>127</v>
      </c>
      <c r="G76" s="8"/>
      <c r="H76" s="108" t="s">
        <v>51</v>
      </c>
      <c r="I76" s="104">
        <f>$I$61</f>
        <v>0</v>
      </c>
      <c r="J76" s="189" t="s">
        <v>138</v>
      </c>
      <c r="K76" s="19"/>
      <c r="L76" s="93"/>
      <c r="M76" s="93"/>
      <c r="N76" s="19"/>
      <c r="O76" s="19"/>
      <c r="P76" s="19"/>
      <c r="Q76" s="25"/>
      <c r="R76" s="27"/>
      <c r="S76" s="33"/>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row>
    <row r="77" spans="2:69" s="11" customFormat="1" ht="15" customHeight="1" x14ac:dyDescent="0.25">
      <c r="B77" s="124"/>
      <c r="D77" s="11" t="s">
        <v>128</v>
      </c>
      <c r="G77" s="76"/>
      <c r="H77" s="108" t="s">
        <v>51</v>
      </c>
      <c r="I77" s="104">
        <f>$I$60</f>
        <v>0</v>
      </c>
      <c r="J77" s="189" t="s">
        <v>138</v>
      </c>
      <c r="K77" s="19"/>
      <c r="L77" s="93"/>
      <c r="M77" s="93"/>
      <c r="N77" s="19"/>
      <c r="O77" s="19"/>
      <c r="P77" s="19"/>
      <c r="Q77" s="25"/>
      <c r="R77" s="27"/>
      <c r="S77" s="33"/>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row>
    <row r="78" spans="2:69" s="11" customFormat="1" ht="6" customHeight="1" x14ac:dyDescent="0.25">
      <c r="B78" s="124"/>
      <c r="G78" s="8"/>
      <c r="H78" s="102"/>
      <c r="I78" s="102"/>
      <c r="J78" s="127"/>
      <c r="K78" s="19"/>
      <c r="L78" s="93"/>
      <c r="M78" s="93"/>
      <c r="N78" s="19"/>
      <c r="O78" s="19"/>
      <c r="P78" s="19"/>
      <c r="Q78" s="25"/>
      <c r="R78" s="27"/>
      <c r="S78" s="33"/>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row>
    <row r="79" spans="2:69" s="40" customFormat="1" ht="15" customHeight="1" x14ac:dyDescent="0.25">
      <c r="B79" s="190"/>
      <c r="D79" s="97" t="s">
        <v>134</v>
      </c>
      <c r="E79" s="97"/>
      <c r="F79" s="20"/>
      <c r="G79" s="20"/>
      <c r="H79" s="100"/>
      <c r="I79" s="100">
        <f>I74+I75-I76-I77</f>
        <v>0</v>
      </c>
      <c r="J79" s="191" t="s">
        <v>138</v>
      </c>
      <c r="L79" s="93" t="s">
        <v>112</v>
      </c>
      <c r="M79" s="93"/>
      <c r="N79" s="34"/>
      <c r="O79" s="34"/>
      <c r="P79" s="27"/>
      <c r="Q79" s="25"/>
      <c r="R79" s="105"/>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row>
    <row r="80" spans="2:69" s="40" customFormat="1" ht="15" customHeight="1" x14ac:dyDescent="0.25">
      <c r="B80" s="190"/>
      <c r="F80" s="115"/>
      <c r="G80" s="115"/>
      <c r="H80" s="96"/>
      <c r="I80" s="96"/>
      <c r="J80" s="192"/>
      <c r="L80" s="93"/>
      <c r="M80" s="93"/>
      <c r="N80" s="34"/>
      <c r="O80" s="34"/>
      <c r="P80" s="27"/>
      <c r="Q80" s="25"/>
      <c r="R80" s="105"/>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row>
    <row r="81" spans="2:71" s="11" customFormat="1" ht="15" customHeight="1" x14ac:dyDescent="0.25">
      <c r="B81" s="124"/>
      <c r="F81" s="19"/>
      <c r="G81" s="19"/>
      <c r="H81" s="19"/>
      <c r="I81" s="19"/>
      <c r="J81" s="174"/>
      <c r="L81" s="93"/>
      <c r="M81" s="93"/>
      <c r="N81" s="19"/>
      <c r="O81" s="19"/>
      <c r="P81" s="27"/>
      <c r="Q81" s="25"/>
      <c r="R81" s="33"/>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row>
    <row r="82" spans="2:71" s="11" customFormat="1" ht="15" customHeight="1" x14ac:dyDescent="0.25">
      <c r="B82" s="124"/>
      <c r="D82" s="18" t="s">
        <v>129</v>
      </c>
      <c r="E82" s="18"/>
      <c r="F82" s="18"/>
      <c r="G82" s="18"/>
      <c r="H82" s="19"/>
      <c r="I82" s="19"/>
      <c r="J82" s="174"/>
      <c r="K82" s="19"/>
      <c r="L82" s="37"/>
      <c r="M82" s="37"/>
      <c r="N82" s="19"/>
      <c r="O82" s="19"/>
      <c r="P82" s="19"/>
      <c r="Q82" s="25"/>
      <c r="R82" s="27"/>
      <c r="S82" s="33"/>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row>
    <row r="83" spans="2:71" s="11" customFormat="1" ht="15" customHeight="1" x14ac:dyDescent="0.25">
      <c r="B83" s="124"/>
      <c r="D83" s="11" t="s">
        <v>132</v>
      </c>
      <c r="G83" s="76"/>
      <c r="H83" s="103"/>
      <c r="I83" s="103">
        <f>$I$54</f>
        <v>0</v>
      </c>
      <c r="J83" s="188" t="s">
        <v>138</v>
      </c>
      <c r="K83" s="19"/>
      <c r="L83" s="93"/>
      <c r="M83" s="93"/>
      <c r="N83" s="19"/>
      <c r="O83" s="19"/>
      <c r="P83" s="19"/>
      <c r="Q83" s="25"/>
      <c r="R83" s="27"/>
      <c r="S83" s="33"/>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row>
    <row r="84" spans="2:71" s="11" customFormat="1" ht="15" customHeight="1" x14ac:dyDescent="0.25">
      <c r="B84" s="124"/>
      <c r="D84" s="11" t="s">
        <v>125</v>
      </c>
      <c r="G84" s="76"/>
      <c r="H84" s="108" t="s">
        <v>51</v>
      </c>
      <c r="I84" s="104">
        <f>$I$58</f>
        <v>0</v>
      </c>
      <c r="J84" s="189" t="s">
        <v>138</v>
      </c>
      <c r="K84" s="19"/>
      <c r="L84" s="93"/>
      <c r="M84" s="93"/>
      <c r="N84" s="19"/>
      <c r="O84" s="19"/>
      <c r="P84" s="19"/>
      <c r="Q84" s="25"/>
      <c r="R84" s="27"/>
      <c r="S84" s="33"/>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row>
    <row r="85" spans="2:71" s="11" customFormat="1" ht="15" customHeight="1" x14ac:dyDescent="0.25">
      <c r="B85" s="124"/>
      <c r="D85" s="11" t="s">
        <v>126</v>
      </c>
      <c r="G85" s="76"/>
      <c r="H85" s="108" t="s">
        <v>51</v>
      </c>
      <c r="I85" s="104">
        <f>$I$59</f>
        <v>0</v>
      </c>
      <c r="J85" s="189" t="s">
        <v>138</v>
      </c>
      <c r="K85" s="19"/>
      <c r="L85" s="93"/>
      <c r="M85" s="93"/>
      <c r="N85" s="19"/>
      <c r="O85" s="19"/>
      <c r="P85" s="19"/>
      <c r="Q85" s="25"/>
      <c r="R85" s="27"/>
      <c r="S85" s="33"/>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row>
    <row r="86" spans="2:71" s="11" customFormat="1" ht="6" customHeight="1" x14ac:dyDescent="0.25">
      <c r="B86" s="124"/>
      <c r="G86" s="8"/>
      <c r="H86" s="102"/>
      <c r="I86" s="102"/>
      <c r="J86" s="127"/>
      <c r="K86" s="19"/>
      <c r="L86" s="93"/>
      <c r="M86" s="93"/>
      <c r="N86" s="19"/>
      <c r="O86" s="19"/>
      <c r="P86" s="19"/>
      <c r="Q86" s="25"/>
      <c r="R86" s="27"/>
      <c r="S86" s="33"/>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row>
    <row r="87" spans="2:71" s="40" customFormat="1" ht="15" customHeight="1" x14ac:dyDescent="0.25">
      <c r="B87" s="190"/>
      <c r="D87" s="97" t="s">
        <v>133</v>
      </c>
      <c r="E87" s="97"/>
      <c r="F87" s="20"/>
      <c r="G87" s="20"/>
      <c r="H87" s="100"/>
      <c r="I87" s="100">
        <f>I83-I84-I85</f>
        <v>0</v>
      </c>
      <c r="J87" s="191" t="s">
        <v>138</v>
      </c>
      <c r="L87" s="93" t="s">
        <v>112</v>
      </c>
      <c r="M87" s="93"/>
      <c r="N87" s="34"/>
      <c r="O87" s="34"/>
      <c r="P87" s="27"/>
      <c r="Q87" s="25"/>
      <c r="R87" s="105"/>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row>
    <row r="88" spans="2:71" s="11" customFormat="1" ht="15" customHeight="1" x14ac:dyDescent="0.25">
      <c r="B88" s="124"/>
      <c r="F88" s="19"/>
      <c r="G88" s="19"/>
      <c r="H88" s="19"/>
      <c r="I88" s="19"/>
      <c r="J88" s="174"/>
      <c r="L88" s="93"/>
      <c r="M88" s="93"/>
      <c r="N88" s="19"/>
      <c r="O88" s="19"/>
      <c r="P88" s="27"/>
      <c r="Q88" s="25"/>
      <c r="R88" s="33"/>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row>
    <row r="89" spans="2:71" s="11" customFormat="1" ht="15" customHeight="1" thickBot="1" x14ac:dyDescent="0.3">
      <c r="B89" s="193"/>
      <c r="C89" s="194"/>
      <c r="D89" s="194"/>
      <c r="E89" s="194"/>
      <c r="F89" s="195"/>
      <c r="G89" s="195"/>
      <c r="H89" s="195"/>
      <c r="I89" s="195"/>
      <c r="J89" s="196"/>
      <c r="L89" s="93"/>
      <c r="M89" s="93"/>
      <c r="N89" s="19"/>
      <c r="O89" s="19"/>
      <c r="P89" s="27"/>
      <c r="Q89" s="25"/>
      <c r="R89" s="33"/>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row>
    <row r="90" spans="2:71" s="11" customFormat="1" ht="15" customHeight="1" x14ac:dyDescent="0.25">
      <c r="D90" s="51"/>
      <c r="E90" s="49"/>
      <c r="F90" s="54"/>
      <c r="G90" s="53"/>
      <c r="H90" s="50"/>
      <c r="I90" s="50"/>
      <c r="J90" s="50"/>
      <c r="K90" s="19"/>
      <c r="L90" s="93"/>
      <c r="M90" s="93"/>
      <c r="N90" s="19"/>
      <c r="O90" s="19"/>
      <c r="P90" s="19"/>
      <c r="Q90" s="25"/>
      <c r="R90" s="36"/>
      <c r="S90" s="33"/>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row>
    <row r="91" spans="2:71" s="11" customFormat="1" ht="15" customHeight="1" x14ac:dyDescent="0.25">
      <c r="D91" s="51"/>
      <c r="E91" s="49"/>
      <c r="F91" s="54"/>
      <c r="G91" s="53"/>
      <c r="H91" s="50"/>
      <c r="I91" s="50"/>
      <c r="J91" s="50"/>
      <c r="K91" s="19"/>
      <c r="L91" s="93"/>
      <c r="M91" s="93"/>
      <c r="N91" s="19"/>
      <c r="O91" s="19"/>
      <c r="P91" s="19"/>
      <c r="Q91" s="25"/>
      <c r="R91" s="36"/>
      <c r="S91" s="33"/>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row>
    <row r="92" spans="2:71" s="11" customFormat="1" ht="15" customHeight="1" x14ac:dyDescent="0.25">
      <c r="D92" s="8"/>
      <c r="H92" s="19"/>
      <c r="I92" s="19"/>
      <c r="J92" s="19"/>
      <c r="K92" s="19"/>
      <c r="L92" s="93"/>
      <c r="M92" s="93"/>
      <c r="N92" s="19"/>
      <c r="O92" s="19"/>
      <c r="P92" s="19"/>
      <c r="Q92" s="25"/>
      <c r="R92" s="36"/>
      <c r="S92" s="33"/>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row>
    <row r="93" spans="2:71" s="11" customFormat="1" ht="15" customHeight="1" x14ac:dyDescent="0.25">
      <c r="H93" s="19"/>
      <c r="I93" s="19"/>
      <c r="J93" s="19"/>
      <c r="K93" s="19"/>
      <c r="L93" s="93"/>
      <c r="M93" s="93"/>
      <c r="N93" s="19"/>
      <c r="O93" s="19"/>
      <c r="P93" s="19"/>
      <c r="Q93" s="25"/>
      <c r="R93" s="27"/>
      <c r="S93" s="33"/>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row>
    <row r="94" spans="2:71" s="7" customFormat="1" ht="15" customHeight="1" x14ac:dyDescent="0.25">
      <c r="C94" s="10"/>
      <c r="H94" s="23"/>
      <c r="I94" s="23"/>
      <c r="J94" s="23"/>
      <c r="K94" s="23"/>
      <c r="L94" s="200"/>
      <c r="M94" s="200"/>
      <c r="N94" s="23"/>
      <c r="O94" s="23"/>
      <c r="P94" s="22"/>
      <c r="Q94" s="25"/>
      <c r="R94" s="27"/>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11"/>
      <c r="BS94" s="11"/>
    </row>
    <row r="95" spans="2:71" s="7" customFormat="1" ht="15" customHeight="1" x14ac:dyDescent="0.25">
      <c r="C95" s="10"/>
      <c r="H95" s="23"/>
      <c r="I95" s="23"/>
      <c r="J95" s="23"/>
      <c r="K95" s="23"/>
      <c r="L95" s="200"/>
      <c r="M95" s="200"/>
      <c r="N95" s="23"/>
      <c r="O95" s="23"/>
      <c r="P95" s="22"/>
      <c r="Q95" s="25"/>
      <c r="R95" s="27"/>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11"/>
      <c r="BS95" s="11"/>
    </row>
    <row r="96" spans="2:71" s="7" customFormat="1" ht="15" customHeight="1" x14ac:dyDescent="0.25">
      <c r="C96" s="10"/>
      <c r="H96" s="23"/>
      <c r="I96" s="23"/>
      <c r="J96" s="23"/>
      <c r="K96" s="23"/>
      <c r="L96" s="200"/>
      <c r="M96" s="200"/>
      <c r="N96" s="23"/>
      <c r="O96" s="23"/>
      <c r="P96" s="22"/>
      <c r="Q96" s="25"/>
      <c r="R96" s="27"/>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11"/>
      <c r="BS96" s="11"/>
    </row>
  </sheetData>
  <sheetProtection sheet="1" objects="1" scenarios="1"/>
  <mergeCells count="2">
    <mergeCell ref="D26:I26"/>
    <mergeCell ref="D18:I18"/>
  </mergeCells>
  <pageMargins left="0.70866141732283472" right="0.70866141732283472" top="0.78740157480314965" bottom="0.78740157480314965" header="0.31496062992125984" footer="0.31496062992125984"/>
  <pageSetup paperSize="9" orientation="landscape" r:id="rId1"/>
  <headerFooter>
    <oddHeader>&amp;L&amp;"Impact,Standard"&amp;8&amp;K06+000ee concept   &amp;"Arial,Standard"&amp;K01+000Forschungsprojekt: Integration von Nachhaltigkeitsanforderungen in Wettbewerbsverfahren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6"/>
  </sheetPr>
  <dimension ref="B1:BO106"/>
  <sheetViews>
    <sheetView zoomScale="85" zoomScaleNormal="85" zoomScaleSheetLayoutView="110" workbookViewId="0">
      <selection activeCell="F8" sqref="F8"/>
    </sheetView>
  </sheetViews>
  <sheetFormatPr baseColWidth="10" defaultRowHeight="12.75" x14ac:dyDescent="0.2"/>
  <cols>
    <col min="1" max="2" width="2.7109375" style="1" customWidth="1"/>
    <col min="3" max="3" width="1.7109375" style="17" customWidth="1"/>
    <col min="4" max="4" width="2.7109375" style="1" customWidth="1"/>
    <col min="5" max="5" width="71.28515625" style="1" customWidth="1"/>
    <col min="6" max="6" width="14.85546875" style="4" customWidth="1"/>
    <col min="7" max="7" width="6.7109375" style="58" bestFit="1" customWidth="1"/>
    <col min="8" max="8" width="6.42578125" style="2" customWidth="1"/>
    <col min="9" max="9" width="2.140625" style="4" customWidth="1"/>
    <col min="10" max="10" width="87.85546875" style="229" hidden="1" customWidth="1"/>
    <col min="11" max="11" width="51.140625" style="229" hidden="1" customWidth="1"/>
    <col min="12" max="12" width="4.5703125" style="244" hidden="1" customWidth="1"/>
    <col min="13" max="13" width="7.140625" style="244" hidden="1" customWidth="1"/>
    <col min="14" max="14" width="3" style="244" hidden="1" customWidth="1"/>
    <col min="15" max="15" width="39.7109375" style="213" hidden="1" customWidth="1"/>
    <col min="16" max="16" width="40.5703125" style="213" hidden="1" customWidth="1"/>
    <col min="17" max="17" width="13.7109375" style="239" hidden="1" customWidth="1"/>
    <col min="18" max="63" width="12.85546875" style="239" hidden="1" customWidth="1"/>
    <col min="64" max="67" width="14.42578125" style="239" hidden="1" customWidth="1"/>
    <col min="68" max="68" width="0" style="1" hidden="1" customWidth="1"/>
    <col min="69" max="69" width="5" style="1" customWidth="1"/>
    <col min="70" max="16384" width="11.42578125" style="1"/>
  </cols>
  <sheetData>
    <row r="1" spans="2:67" s="17" customFormat="1" ht="13.5" thickBot="1" x14ac:dyDescent="0.25">
      <c r="F1" s="32"/>
      <c r="G1" s="56"/>
      <c r="H1" s="66"/>
      <c r="I1" s="32"/>
      <c r="J1" s="227"/>
      <c r="K1" s="227"/>
      <c r="L1" s="212"/>
      <c r="M1" s="212"/>
      <c r="N1" s="212"/>
      <c r="O1" s="213"/>
      <c r="P1" s="213"/>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row>
    <row r="2" spans="2:67" s="7" customFormat="1" ht="20.100000000000001" customHeight="1" x14ac:dyDescent="0.25">
      <c r="B2" s="117"/>
      <c r="C2" s="118"/>
      <c r="D2" s="119" t="s">
        <v>0</v>
      </c>
      <c r="E2" s="119"/>
      <c r="F2" s="299" t="str">
        <f>'Inputs-Preise'!$G$3</f>
        <v>Beispiel</v>
      </c>
      <c r="G2" s="120"/>
      <c r="H2" s="121"/>
      <c r="I2" s="8"/>
      <c r="J2" s="230" t="s">
        <v>13</v>
      </c>
      <c r="K2" s="230"/>
      <c r="L2" s="217"/>
      <c r="M2" s="217"/>
      <c r="N2" s="245"/>
      <c r="O2" s="230" t="s">
        <v>158</v>
      </c>
      <c r="P2" s="230"/>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row>
    <row r="3" spans="2:67" s="7" customFormat="1" ht="20.100000000000001" customHeight="1" x14ac:dyDescent="0.25">
      <c r="B3" s="122"/>
      <c r="C3" s="9"/>
      <c r="D3" s="16" t="s">
        <v>17</v>
      </c>
      <c r="E3" s="16"/>
      <c r="F3" s="251"/>
      <c r="G3" s="116"/>
      <c r="H3" s="123"/>
      <c r="I3" s="8"/>
      <c r="J3" s="93" t="s">
        <v>14</v>
      </c>
      <c r="K3" s="36"/>
      <c r="L3" s="217"/>
      <c r="M3" s="217"/>
      <c r="N3" s="217"/>
      <c r="O3" s="218"/>
      <c r="P3" s="218"/>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row>
    <row r="4" spans="2:67" s="7" customFormat="1" ht="38.25" customHeight="1" x14ac:dyDescent="0.25">
      <c r="B4" s="124"/>
      <c r="C4" s="11"/>
      <c r="D4" s="40"/>
      <c r="E4" s="40"/>
      <c r="F4" s="8"/>
      <c r="G4" s="57"/>
      <c r="H4" s="125"/>
      <c r="I4" s="8"/>
      <c r="J4" s="36"/>
      <c r="K4" s="36"/>
      <c r="L4" s="217"/>
      <c r="M4" s="217"/>
      <c r="N4" s="217"/>
      <c r="O4" s="218"/>
      <c r="P4" s="218"/>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row>
    <row r="5" spans="2:67" s="7" customFormat="1" ht="20.100000000000001" customHeight="1" x14ac:dyDescent="0.25">
      <c r="B5" s="126"/>
      <c r="C5" s="18"/>
      <c r="D5" s="41" t="s">
        <v>32</v>
      </c>
      <c r="E5" s="41"/>
      <c r="F5" s="42"/>
      <c r="G5" s="38"/>
      <c r="H5" s="127"/>
      <c r="I5" s="8"/>
      <c r="J5" s="236"/>
      <c r="K5" s="236"/>
      <c r="L5" s="236"/>
      <c r="M5" s="236"/>
      <c r="N5" s="236"/>
      <c r="O5" s="236"/>
      <c r="P5" s="219"/>
      <c r="Q5" s="269"/>
      <c r="R5" s="91"/>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row>
    <row r="6" spans="2:67" s="7" customFormat="1" ht="15" customHeight="1" x14ac:dyDescent="0.25">
      <c r="B6" s="124"/>
      <c r="C6" s="11"/>
      <c r="D6" s="11" t="s">
        <v>33</v>
      </c>
      <c r="E6" s="11"/>
      <c r="F6" s="257">
        <v>0</v>
      </c>
      <c r="G6" s="70" t="s">
        <v>81</v>
      </c>
      <c r="H6" s="128"/>
      <c r="I6" s="8"/>
      <c r="J6" s="93" t="s">
        <v>14</v>
      </c>
      <c r="K6" s="93"/>
      <c r="L6" s="217"/>
      <c r="M6" s="217"/>
      <c r="N6" s="217"/>
      <c r="O6" s="218"/>
      <c r="P6" s="218"/>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row>
    <row r="7" spans="2:67" s="7" customFormat="1" ht="15" customHeight="1" x14ac:dyDescent="0.25">
      <c r="B7" s="124"/>
      <c r="C7" s="11"/>
      <c r="D7" s="11" t="s">
        <v>156</v>
      </c>
      <c r="E7" s="11"/>
      <c r="F7" s="287">
        <f>SUM(F8:F11)</f>
        <v>0</v>
      </c>
      <c r="G7" s="77" t="s">
        <v>81</v>
      </c>
      <c r="H7" s="129"/>
      <c r="I7" s="8"/>
      <c r="J7" s="93" t="s">
        <v>39</v>
      </c>
      <c r="K7" s="93"/>
      <c r="L7" s="217"/>
      <c r="M7" s="217"/>
      <c r="N7" s="217"/>
      <c r="O7" s="218"/>
      <c r="P7" s="218"/>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c r="AZ7" s="235"/>
      <c r="BA7" s="235"/>
      <c r="BB7" s="235"/>
      <c r="BC7" s="235"/>
      <c r="BD7" s="235"/>
      <c r="BE7" s="235"/>
      <c r="BF7" s="235"/>
      <c r="BG7" s="235"/>
      <c r="BH7" s="235"/>
      <c r="BI7" s="235"/>
      <c r="BJ7" s="235"/>
      <c r="BK7" s="235"/>
      <c r="BL7" s="235"/>
      <c r="BM7" s="235"/>
      <c r="BN7" s="235"/>
      <c r="BO7" s="235"/>
    </row>
    <row r="8" spans="2:67" s="7" customFormat="1" ht="15" customHeight="1" x14ac:dyDescent="0.25">
      <c r="B8" s="124"/>
      <c r="C8" s="11"/>
      <c r="D8" s="11"/>
      <c r="E8" s="11" t="s">
        <v>36</v>
      </c>
      <c r="F8" s="288">
        <v>0</v>
      </c>
      <c r="G8" s="78" t="s">
        <v>81</v>
      </c>
      <c r="H8" s="130"/>
      <c r="I8" s="8"/>
      <c r="J8" s="95">
        <f>17/1.5*0.25*1</f>
        <v>2.8333333333333335</v>
      </c>
      <c r="K8" s="93" t="s">
        <v>161</v>
      </c>
      <c r="L8" s="217"/>
      <c r="M8" s="217"/>
      <c r="N8" s="217"/>
      <c r="O8" s="218"/>
      <c r="P8" s="218"/>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row>
    <row r="9" spans="2:67" s="7" customFormat="1" ht="30" customHeight="1" x14ac:dyDescent="0.25">
      <c r="B9" s="124"/>
      <c r="C9" s="11"/>
      <c r="D9" s="11"/>
      <c r="E9" s="43" t="s">
        <v>38</v>
      </c>
      <c r="F9" s="288">
        <v>0</v>
      </c>
      <c r="G9" s="78" t="s">
        <v>81</v>
      </c>
      <c r="H9" s="130"/>
      <c r="I9" s="8"/>
      <c r="J9" s="95">
        <f>17/3*0.25*1</f>
        <v>1.4166666666666667</v>
      </c>
      <c r="K9" s="93" t="s">
        <v>161</v>
      </c>
      <c r="L9" s="217"/>
      <c r="M9" s="217"/>
      <c r="N9" s="217"/>
      <c r="O9" s="218"/>
      <c r="P9" s="218"/>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row>
    <row r="10" spans="2:67" s="7" customFormat="1" ht="30" customHeight="1" x14ac:dyDescent="0.25">
      <c r="B10" s="124"/>
      <c r="C10" s="11"/>
      <c r="D10" s="11"/>
      <c r="E10" s="43" t="s">
        <v>37</v>
      </c>
      <c r="F10" s="288">
        <v>0</v>
      </c>
      <c r="G10" s="78" t="s">
        <v>81</v>
      </c>
      <c r="H10" s="130"/>
      <c r="I10" s="8"/>
      <c r="J10" s="95">
        <f>17/6*0.25*1</f>
        <v>0.70833333333333337</v>
      </c>
      <c r="K10" s="93" t="s">
        <v>161</v>
      </c>
      <c r="L10" s="217"/>
      <c r="M10" s="217"/>
      <c r="N10" s="217"/>
      <c r="O10" s="218"/>
      <c r="P10" s="218"/>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235"/>
      <c r="BO10" s="235"/>
    </row>
    <row r="11" spans="2:67" s="7" customFormat="1" ht="15" customHeight="1" x14ac:dyDescent="0.25">
      <c r="B11" s="124"/>
      <c r="C11" s="11"/>
      <c r="D11" s="11"/>
      <c r="E11" s="11" t="s">
        <v>35</v>
      </c>
      <c r="F11" s="288">
        <v>0</v>
      </c>
      <c r="G11" s="78" t="s">
        <v>81</v>
      </c>
      <c r="H11" s="130"/>
      <c r="I11" s="8"/>
      <c r="J11" s="93" t="s">
        <v>40</v>
      </c>
      <c r="K11" s="93"/>
      <c r="L11" s="217"/>
      <c r="M11" s="217"/>
      <c r="N11" s="217"/>
      <c r="O11" s="218"/>
      <c r="P11" s="218"/>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row>
    <row r="12" spans="2:67" s="7" customFormat="1" ht="15" customHeight="1" x14ac:dyDescent="0.25">
      <c r="B12" s="124"/>
      <c r="C12" s="11"/>
      <c r="D12" s="11" t="s">
        <v>34</v>
      </c>
      <c r="E12" s="11"/>
      <c r="F12" s="288">
        <v>0</v>
      </c>
      <c r="G12" s="78" t="s">
        <v>81</v>
      </c>
      <c r="H12" s="130"/>
      <c r="I12" s="8"/>
      <c r="J12" s="93" t="s">
        <v>14</v>
      </c>
      <c r="K12" s="93"/>
      <c r="L12" s="217"/>
      <c r="M12" s="217"/>
      <c r="N12" s="217"/>
      <c r="O12" s="218"/>
      <c r="P12" s="218"/>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235"/>
      <c r="BO12" s="235"/>
    </row>
    <row r="13" spans="2:67" s="7" customFormat="1" ht="15" customHeight="1" x14ac:dyDescent="0.25">
      <c r="B13" s="124"/>
      <c r="C13" s="11"/>
      <c r="D13" s="11"/>
      <c r="E13" s="11"/>
      <c r="F13" s="294"/>
      <c r="G13" s="98"/>
      <c r="H13" s="295"/>
      <c r="I13" s="8"/>
      <c r="J13" s="93"/>
      <c r="K13" s="93"/>
      <c r="L13" s="217"/>
      <c r="M13" s="217"/>
      <c r="N13" s="217"/>
      <c r="O13" s="218"/>
      <c r="P13" s="218"/>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row>
    <row r="14" spans="2:67" s="7" customFormat="1" ht="15" customHeight="1" x14ac:dyDescent="0.25">
      <c r="B14" s="124"/>
      <c r="C14" s="11"/>
      <c r="D14" s="11"/>
      <c r="E14" s="11"/>
      <c r="F14" s="292"/>
      <c r="G14" s="114"/>
      <c r="H14" s="293"/>
      <c r="I14" s="8"/>
      <c r="J14" s="93"/>
      <c r="K14" s="93"/>
      <c r="L14" s="217"/>
      <c r="M14" s="217"/>
      <c r="N14" s="217"/>
      <c r="O14" s="36"/>
      <c r="P14" s="218"/>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row>
    <row r="15" spans="2:67" s="7" customFormat="1" ht="15" customHeight="1" x14ac:dyDescent="0.25">
      <c r="B15" s="124"/>
      <c r="C15" s="11"/>
      <c r="D15" s="40" t="s">
        <v>198</v>
      </c>
      <c r="E15" s="11"/>
      <c r="F15" s="287">
        <f>F16+F17</f>
        <v>0</v>
      </c>
      <c r="G15" s="77" t="s">
        <v>151</v>
      </c>
      <c r="H15" s="129"/>
      <c r="I15" s="8"/>
      <c r="J15" s="260"/>
      <c r="K15" s="93"/>
      <c r="L15" s="217"/>
      <c r="M15" s="217"/>
      <c r="N15" s="217"/>
      <c r="O15" s="218"/>
      <c r="P15" s="218"/>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row>
    <row r="16" spans="2:67" s="7" customFormat="1" ht="15" customHeight="1" x14ac:dyDescent="0.25">
      <c r="B16" s="124"/>
      <c r="C16" s="11"/>
      <c r="D16" s="11" t="s">
        <v>196</v>
      </c>
      <c r="E16" s="11"/>
      <c r="F16" s="288">
        <v>0</v>
      </c>
      <c r="G16" s="78" t="s">
        <v>151</v>
      </c>
      <c r="H16" s="130"/>
      <c r="I16" s="8"/>
      <c r="J16" s="296"/>
      <c r="K16" s="296"/>
      <c r="L16" s="217"/>
      <c r="M16" s="217"/>
      <c r="N16" s="217"/>
      <c r="O16" s="36"/>
      <c r="P16" s="218"/>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row>
    <row r="17" spans="2:67" s="7" customFormat="1" ht="15" customHeight="1" x14ac:dyDescent="0.25">
      <c r="B17" s="124"/>
      <c r="C17" s="11"/>
      <c r="D17" s="11" t="s">
        <v>208</v>
      </c>
      <c r="E17" s="11"/>
      <c r="F17" s="288">
        <v>0</v>
      </c>
      <c r="G17" s="78" t="s">
        <v>151</v>
      </c>
      <c r="H17" s="130"/>
      <c r="I17" s="8"/>
      <c r="J17" s="296"/>
      <c r="K17" s="296"/>
      <c r="L17" s="217"/>
      <c r="M17" s="217"/>
      <c r="N17" s="217"/>
      <c r="O17" s="36"/>
      <c r="P17" s="218"/>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row>
    <row r="18" spans="2:67" s="7" customFormat="1" ht="15" customHeight="1" x14ac:dyDescent="0.25">
      <c r="B18" s="124"/>
      <c r="C18" s="11"/>
      <c r="D18" s="11"/>
      <c r="E18" s="11"/>
      <c r="F18" s="294"/>
      <c r="G18" s="98"/>
      <c r="H18" s="295"/>
      <c r="I18" s="8"/>
      <c r="J18" s="296"/>
      <c r="K18" s="296"/>
      <c r="L18" s="217"/>
      <c r="M18" s="217"/>
      <c r="N18" s="217"/>
      <c r="O18" s="36"/>
      <c r="P18" s="218"/>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row>
    <row r="19" spans="2:67" s="7" customFormat="1" ht="20.100000000000001" customHeight="1" x14ac:dyDescent="0.25">
      <c r="B19" s="124"/>
      <c r="C19" s="11"/>
      <c r="D19" s="11" t="s">
        <v>197</v>
      </c>
      <c r="E19" s="11"/>
      <c r="F19" s="288">
        <v>0</v>
      </c>
      <c r="G19" s="78" t="s">
        <v>151</v>
      </c>
      <c r="H19" s="130"/>
      <c r="I19" s="298"/>
      <c r="J19" s="296"/>
      <c r="K19" s="296"/>
      <c r="L19" s="217"/>
      <c r="M19" s="217"/>
      <c r="N19" s="217"/>
      <c r="O19" s="218"/>
      <c r="P19" s="218"/>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row>
    <row r="20" spans="2:67" s="7" customFormat="1" ht="20.100000000000001" customHeight="1" x14ac:dyDescent="0.25">
      <c r="B20" s="124"/>
      <c r="C20" s="11"/>
      <c r="F20" s="292"/>
      <c r="G20" s="114"/>
      <c r="H20" s="293"/>
      <c r="I20" s="8"/>
      <c r="K20" s="296"/>
      <c r="L20" s="217"/>
      <c r="M20" s="217"/>
      <c r="N20" s="217"/>
      <c r="O20" s="218"/>
      <c r="P20" s="218"/>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row>
    <row r="21" spans="2:67" ht="20.100000000000001" customHeight="1" x14ac:dyDescent="0.2">
      <c r="B21" s="131"/>
      <c r="C21" s="6"/>
      <c r="D21" s="132"/>
      <c r="E21" s="132"/>
      <c r="F21" s="133"/>
      <c r="G21" s="134"/>
      <c r="H21" s="135"/>
      <c r="I21" s="3"/>
      <c r="J21" s="237"/>
      <c r="K21" s="237"/>
      <c r="L21" s="238"/>
      <c r="M21" s="238"/>
      <c r="N21" s="238"/>
      <c r="O21" s="218"/>
      <c r="P21" s="218"/>
    </row>
    <row r="22" spans="2:67" s="11" customFormat="1" ht="24.95" customHeight="1" x14ac:dyDescent="0.25">
      <c r="B22" s="136"/>
      <c r="C22" s="18"/>
      <c r="D22" s="307" t="s">
        <v>10</v>
      </c>
      <c r="E22" s="307"/>
      <c r="F22" s="307"/>
      <c r="G22" s="59"/>
      <c r="H22" s="137"/>
      <c r="I22" s="13"/>
      <c r="J22" s="198"/>
      <c r="K22" s="198"/>
      <c r="L22" s="216"/>
      <c r="M22" s="216"/>
      <c r="N22" s="216"/>
      <c r="O22" s="218" t="s">
        <v>12</v>
      </c>
      <c r="P22" s="218"/>
      <c r="Q22" s="219"/>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row>
    <row r="23" spans="2:67" s="11" customFormat="1" ht="15" customHeight="1" x14ac:dyDescent="0.25">
      <c r="B23" s="124"/>
      <c r="D23" s="11" t="s">
        <v>41</v>
      </c>
      <c r="F23" s="257">
        <v>0</v>
      </c>
      <c r="G23" s="79" t="s">
        <v>82</v>
      </c>
      <c r="H23" s="138"/>
      <c r="I23" s="19"/>
      <c r="J23" s="93" t="s">
        <v>14</v>
      </c>
      <c r="K23" s="93"/>
      <c r="L23" s="199"/>
      <c r="M23" s="199"/>
      <c r="N23" s="199"/>
      <c r="O23" s="218"/>
      <c r="P23" s="218"/>
      <c r="Q23" s="219"/>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row>
    <row r="24" spans="2:67" s="11" customFormat="1" ht="15" customHeight="1" x14ac:dyDescent="0.25">
      <c r="B24" s="124"/>
      <c r="D24" s="11" t="s">
        <v>6</v>
      </c>
      <c r="F24" s="289">
        <f>'identisch_KG400+500'!$H$6</f>
        <v>0</v>
      </c>
      <c r="G24" s="80" t="s">
        <v>82</v>
      </c>
      <c r="H24" s="139"/>
      <c r="I24" s="19"/>
      <c r="J24" s="93" t="s">
        <v>15</v>
      </c>
      <c r="K24" s="93"/>
      <c r="L24" s="199"/>
      <c r="M24" s="199"/>
      <c r="N24" s="199"/>
      <c r="O24" s="218"/>
      <c r="P24" s="218"/>
      <c r="Q24" s="219"/>
      <c r="R24" s="36"/>
      <c r="S24" s="36"/>
      <c r="T24" s="36" t="s">
        <v>12</v>
      </c>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row>
    <row r="25" spans="2:67" s="11" customFormat="1" ht="15" customHeight="1" x14ac:dyDescent="0.25">
      <c r="B25" s="124"/>
      <c r="D25" s="11" t="s">
        <v>7</v>
      </c>
      <c r="F25" s="82">
        <f>'identisch_KG400+500'!$H$7</f>
        <v>0</v>
      </c>
      <c r="G25" s="81" t="s">
        <v>82</v>
      </c>
      <c r="H25" s="140"/>
      <c r="I25" s="19"/>
      <c r="J25" s="93" t="s">
        <v>15</v>
      </c>
      <c r="K25" s="93"/>
      <c r="L25" s="199"/>
      <c r="M25" s="199"/>
      <c r="N25" s="199"/>
      <c r="O25" s="218"/>
      <c r="P25" s="218"/>
      <c r="Q25" s="219"/>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row>
    <row r="26" spans="2:67" s="11" customFormat="1" ht="15" customHeight="1" x14ac:dyDescent="0.25">
      <c r="B26" s="124"/>
      <c r="F26" s="84">
        <f>(F23+F24+F25)</f>
        <v>0</v>
      </c>
      <c r="G26" s="20" t="s">
        <v>82</v>
      </c>
      <c r="H26" s="141"/>
      <c r="I26" s="19"/>
      <c r="J26" s="93"/>
      <c r="K26" s="93"/>
      <c r="L26" s="199"/>
      <c r="M26" s="199"/>
      <c r="N26" s="199"/>
      <c r="O26" s="218"/>
      <c r="P26" s="218"/>
      <c r="Q26" s="221"/>
      <c r="R26" s="221" t="s">
        <v>21</v>
      </c>
      <c r="S26" s="221" t="s">
        <v>21</v>
      </c>
      <c r="T26" s="221" t="s">
        <v>21</v>
      </c>
      <c r="U26" s="221" t="s">
        <v>21</v>
      </c>
      <c r="V26" s="221" t="s">
        <v>21</v>
      </c>
      <c r="W26" s="221" t="s">
        <v>21</v>
      </c>
      <c r="X26" s="221" t="s">
        <v>21</v>
      </c>
      <c r="Y26" s="221" t="s">
        <v>21</v>
      </c>
      <c r="Z26" s="221" t="s">
        <v>21</v>
      </c>
      <c r="AA26" s="221" t="s">
        <v>21</v>
      </c>
      <c r="AB26" s="221" t="s">
        <v>21</v>
      </c>
      <c r="AC26" s="221" t="s">
        <v>21</v>
      </c>
      <c r="AD26" s="221" t="s">
        <v>21</v>
      </c>
      <c r="AE26" s="221" t="s">
        <v>21</v>
      </c>
      <c r="AF26" s="221" t="s">
        <v>21</v>
      </c>
      <c r="AG26" s="221" t="s">
        <v>21</v>
      </c>
      <c r="AH26" s="221" t="s">
        <v>21</v>
      </c>
      <c r="AI26" s="221" t="s">
        <v>21</v>
      </c>
      <c r="AJ26" s="221" t="s">
        <v>21</v>
      </c>
      <c r="AK26" s="221" t="s">
        <v>21</v>
      </c>
      <c r="AL26" s="221" t="s">
        <v>21</v>
      </c>
      <c r="AM26" s="221" t="s">
        <v>21</v>
      </c>
      <c r="AN26" s="221" t="s">
        <v>21</v>
      </c>
      <c r="AO26" s="221" t="s">
        <v>21</v>
      </c>
      <c r="AP26" s="221" t="s">
        <v>21</v>
      </c>
      <c r="AQ26" s="221" t="s">
        <v>21</v>
      </c>
      <c r="AR26" s="221" t="s">
        <v>21</v>
      </c>
      <c r="AS26" s="221" t="s">
        <v>21</v>
      </c>
      <c r="AT26" s="221" t="s">
        <v>21</v>
      </c>
      <c r="AU26" s="221" t="s">
        <v>21</v>
      </c>
      <c r="AV26" s="221" t="s">
        <v>21</v>
      </c>
      <c r="AW26" s="221" t="s">
        <v>21</v>
      </c>
      <c r="AX26" s="221" t="s">
        <v>21</v>
      </c>
      <c r="AY26" s="221" t="s">
        <v>21</v>
      </c>
      <c r="AZ26" s="221" t="s">
        <v>21</v>
      </c>
      <c r="BA26" s="221" t="s">
        <v>21</v>
      </c>
      <c r="BB26" s="221" t="s">
        <v>21</v>
      </c>
      <c r="BC26" s="221" t="s">
        <v>21</v>
      </c>
      <c r="BD26" s="221" t="s">
        <v>21</v>
      </c>
      <c r="BE26" s="221" t="s">
        <v>21</v>
      </c>
      <c r="BF26" s="221" t="s">
        <v>21</v>
      </c>
      <c r="BG26" s="221" t="s">
        <v>21</v>
      </c>
      <c r="BH26" s="221" t="s">
        <v>21</v>
      </c>
      <c r="BI26" s="221" t="s">
        <v>21</v>
      </c>
      <c r="BJ26" s="221" t="s">
        <v>21</v>
      </c>
      <c r="BK26" s="221" t="s">
        <v>21</v>
      </c>
      <c r="BL26" s="221" t="s">
        <v>21</v>
      </c>
      <c r="BM26" s="221" t="s">
        <v>21</v>
      </c>
      <c r="BN26" s="221" t="s">
        <v>21</v>
      </c>
      <c r="BO26" s="221" t="s">
        <v>21</v>
      </c>
    </row>
    <row r="27" spans="2:67" s="11" customFormat="1" ht="15" customHeight="1" x14ac:dyDescent="0.25">
      <c r="B27" s="124"/>
      <c r="F27" s="19"/>
      <c r="G27" s="60"/>
      <c r="H27" s="142"/>
      <c r="I27" s="19"/>
      <c r="J27" s="93"/>
      <c r="K27" s="93"/>
      <c r="L27" s="199"/>
      <c r="M27" s="199"/>
      <c r="N27" s="311" t="s">
        <v>25</v>
      </c>
      <c r="O27" s="311"/>
      <c r="P27" s="311"/>
      <c r="Q27" s="240"/>
      <c r="R27" s="222">
        <v>1</v>
      </c>
      <c r="S27" s="223">
        <v>2</v>
      </c>
      <c r="T27" s="223">
        <v>3</v>
      </c>
      <c r="U27" s="223">
        <v>4</v>
      </c>
      <c r="V27" s="223">
        <v>5</v>
      </c>
      <c r="W27" s="223">
        <v>6</v>
      </c>
      <c r="X27" s="223">
        <v>7</v>
      </c>
      <c r="Y27" s="223">
        <v>8</v>
      </c>
      <c r="Z27" s="223">
        <v>9</v>
      </c>
      <c r="AA27" s="223">
        <v>10</v>
      </c>
      <c r="AB27" s="223">
        <v>11</v>
      </c>
      <c r="AC27" s="223">
        <v>12</v>
      </c>
      <c r="AD27" s="223">
        <v>13</v>
      </c>
      <c r="AE27" s="223">
        <v>14</v>
      </c>
      <c r="AF27" s="223">
        <v>15</v>
      </c>
      <c r="AG27" s="223">
        <v>16</v>
      </c>
      <c r="AH27" s="223">
        <v>17</v>
      </c>
      <c r="AI27" s="223">
        <v>18</v>
      </c>
      <c r="AJ27" s="223">
        <v>19</v>
      </c>
      <c r="AK27" s="223">
        <v>20</v>
      </c>
      <c r="AL27" s="223">
        <v>21</v>
      </c>
      <c r="AM27" s="223">
        <v>22</v>
      </c>
      <c r="AN27" s="223">
        <v>23</v>
      </c>
      <c r="AO27" s="223">
        <v>24</v>
      </c>
      <c r="AP27" s="223">
        <v>25</v>
      </c>
      <c r="AQ27" s="223">
        <v>26</v>
      </c>
      <c r="AR27" s="223">
        <v>27</v>
      </c>
      <c r="AS27" s="223">
        <v>28</v>
      </c>
      <c r="AT27" s="223">
        <v>29</v>
      </c>
      <c r="AU27" s="223">
        <v>30</v>
      </c>
      <c r="AV27" s="223">
        <v>31</v>
      </c>
      <c r="AW27" s="223">
        <v>32</v>
      </c>
      <c r="AX27" s="223">
        <v>33</v>
      </c>
      <c r="AY27" s="223">
        <v>34</v>
      </c>
      <c r="AZ27" s="223">
        <v>35</v>
      </c>
      <c r="BA27" s="223">
        <v>36</v>
      </c>
      <c r="BB27" s="223">
        <v>37</v>
      </c>
      <c r="BC27" s="223">
        <v>38</v>
      </c>
      <c r="BD27" s="223">
        <v>39</v>
      </c>
      <c r="BE27" s="223">
        <v>40</v>
      </c>
      <c r="BF27" s="223">
        <v>41</v>
      </c>
      <c r="BG27" s="223">
        <v>42</v>
      </c>
      <c r="BH27" s="223">
        <v>43</v>
      </c>
      <c r="BI27" s="223">
        <v>44</v>
      </c>
      <c r="BJ27" s="223">
        <v>45</v>
      </c>
      <c r="BK27" s="223">
        <v>46</v>
      </c>
      <c r="BL27" s="223">
        <v>47</v>
      </c>
      <c r="BM27" s="223">
        <v>48</v>
      </c>
      <c r="BN27" s="223">
        <v>49</v>
      </c>
      <c r="BO27" s="223">
        <v>50</v>
      </c>
    </row>
    <row r="28" spans="2:67" s="11" customFormat="1" ht="24.95" customHeight="1" x14ac:dyDescent="0.25">
      <c r="B28" s="143"/>
      <c r="C28" s="18"/>
      <c r="D28" s="307" t="s">
        <v>164</v>
      </c>
      <c r="E28" s="307"/>
      <c r="F28" s="307"/>
      <c r="G28" s="59"/>
      <c r="H28" s="137"/>
      <c r="I28" s="13"/>
      <c r="J28" s="198"/>
      <c r="K28" s="198"/>
      <c r="L28" s="216"/>
      <c r="M28" s="216"/>
      <c r="N28" s="216"/>
      <c r="O28" s="241" t="s">
        <v>80</v>
      </c>
      <c r="P28" s="35" t="s">
        <v>162</v>
      </c>
      <c r="Q28" s="242">
        <f>0.1%+0.35%</f>
        <v>4.4999999999999997E-3</v>
      </c>
      <c r="R28" s="93">
        <f>((F23*Q28)*(1+'Inputs-Preise'!$H$8))</f>
        <v>0</v>
      </c>
      <c r="S28" s="93">
        <f>((R28)*(1+'Inputs-Preise'!$H$8))</f>
        <v>0</v>
      </c>
      <c r="T28" s="93">
        <f>((S28)*(1+'Inputs-Preise'!$H$8))</f>
        <v>0</v>
      </c>
      <c r="U28" s="93">
        <f>((T28)*(1+'Inputs-Preise'!$H$8))</f>
        <v>0</v>
      </c>
      <c r="V28" s="93">
        <f>((U28)*(1+'Inputs-Preise'!$H$8))</f>
        <v>0</v>
      </c>
      <c r="W28" s="93">
        <f>((V28)*(1+'Inputs-Preise'!$H$8))</f>
        <v>0</v>
      </c>
      <c r="X28" s="93">
        <f>((W28)*(1+'Inputs-Preise'!$H$8))</f>
        <v>0</v>
      </c>
      <c r="Y28" s="93">
        <f>((X28)*(1+'Inputs-Preise'!$H$8))</f>
        <v>0</v>
      </c>
      <c r="Z28" s="93">
        <f>((Y28)*(1+'Inputs-Preise'!$H$8))</f>
        <v>0</v>
      </c>
      <c r="AA28" s="93">
        <f>((Z28)*(1+'Inputs-Preise'!$H$8))</f>
        <v>0</v>
      </c>
      <c r="AB28" s="93">
        <f>((AA28)*(1+'Inputs-Preise'!$H$8))</f>
        <v>0</v>
      </c>
      <c r="AC28" s="93">
        <f>((AB28)*(1+'Inputs-Preise'!$H$8))</f>
        <v>0</v>
      </c>
      <c r="AD28" s="93">
        <f>((AC28)*(1+'Inputs-Preise'!$H$8))</f>
        <v>0</v>
      </c>
      <c r="AE28" s="93">
        <f>((AD28)*(1+'Inputs-Preise'!$H$8))</f>
        <v>0</v>
      </c>
      <c r="AF28" s="93">
        <f>((AE28)*(1+'Inputs-Preise'!$H$8))</f>
        <v>0</v>
      </c>
      <c r="AG28" s="93">
        <f>((AF28)*(1+'Inputs-Preise'!$H$8))</f>
        <v>0</v>
      </c>
      <c r="AH28" s="93">
        <f>((AG28)*(1+'Inputs-Preise'!$H$8))</f>
        <v>0</v>
      </c>
      <c r="AI28" s="93">
        <f>((AH28)*(1+'Inputs-Preise'!$H$8))</f>
        <v>0</v>
      </c>
      <c r="AJ28" s="93">
        <f>((AI28)*(1+'Inputs-Preise'!$H$8))</f>
        <v>0</v>
      </c>
      <c r="AK28" s="93">
        <f>((AJ28)*(1+'Inputs-Preise'!$H$8))</f>
        <v>0</v>
      </c>
      <c r="AL28" s="93">
        <f>((AK28)*(1+'Inputs-Preise'!$H$8))</f>
        <v>0</v>
      </c>
      <c r="AM28" s="93">
        <f>((AL28)*(1+'Inputs-Preise'!$H$8))</f>
        <v>0</v>
      </c>
      <c r="AN28" s="93">
        <f>((AM28)*(1+'Inputs-Preise'!$H$8))</f>
        <v>0</v>
      </c>
      <c r="AO28" s="93">
        <f>((AN28)*(1+'Inputs-Preise'!$H$8))</f>
        <v>0</v>
      </c>
      <c r="AP28" s="93">
        <f>((AO28)*(1+'Inputs-Preise'!$H$8))</f>
        <v>0</v>
      </c>
      <c r="AQ28" s="93">
        <f>((AP28)*(1+'Inputs-Preise'!$H$8))</f>
        <v>0</v>
      </c>
      <c r="AR28" s="93">
        <f>((AQ28)*(1+'Inputs-Preise'!$H$8))</f>
        <v>0</v>
      </c>
      <c r="AS28" s="93">
        <f>((AR28)*(1+'Inputs-Preise'!$H$8))</f>
        <v>0</v>
      </c>
      <c r="AT28" s="93">
        <f>((AS28)*(1+'Inputs-Preise'!$H$8))</f>
        <v>0</v>
      </c>
      <c r="AU28" s="93">
        <f>((AT28)*(1+'Inputs-Preise'!$H$8))</f>
        <v>0</v>
      </c>
      <c r="AV28" s="93">
        <f>((AU28)*(1+'Inputs-Preise'!$H$8))</f>
        <v>0</v>
      </c>
      <c r="AW28" s="93">
        <f>((AV28)*(1+'Inputs-Preise'!$H$8))</f>
        <v>0</v>
      </c>
      <c r="AX28" s="93">
        <f>((AW28)*(1+'Inputs-Preise'!$H$8))</f>
        <v>0</v>
      </c>
      <c r="AY28" s="93">
        <f>((AX28)*(1+'Inputs-Preise'!$H$8))</f>
        <v>0</v>
      </c>
      <c r="AZ28" s="93">
        <f>((AY28)*(1+'Inputs-Preise'!$H$8))</f>
        <v>0</v>
      </c>
      <c r="BA28" s="93">
        <f>((AZ28)*(1+'Inputs-Preise'!$H$8))</f>
        <v>0</v>
      </c>
      <c r="BB28" s="93">
        <f>((BA28)*(1+'Inputs-Preise'!$H$8))</f>
        <v>0</v>
      </c>
      <c r="BC28" s="93">
        <f>((BB28)*(1+'Inputs-Preise'!$H$8))</f>
        <v>0</v>
      </c>
      <c r="BD28" s="93">
        <f>((BC28)*(1+'Inputs-Preise'!$H$8))</f>
        <v>0</v>
      </c>
      <c r="BE28" s="93">
        <f>((BD28)*(1+'Inputs-Preise'!$H$8))</f>
        <v>0</v>
      </c>
      <c r="BF28" s="93">
        <f>((BE28)*(1+'Inputs-Preise'!$H$8))</f>
        <v>0</v>
      </c>
      <c r="BG28" s="93">
        <f>((BF28)*(1+'Inputs-Preise'!$H$8))</f>
        <v>0</v>
      </c>
      <c r="BH28" s="93">
        <f>((BG28)*(1+'Inputs-Preise'!$H$8))</f>
        <v>0</v>
      </c>
      <c r="BI28" s="93">
        <f>((BH28)*(1+'Inputs-Preise'!$H$8))</f>
        <v>0</v>
      </c>
      <c r="BJ28" s="93">
        <f>((BI28)*(1+'Inputs-Preise'!$H$8))</f>
        <v>0</v>
      </c>
      <c r="BK28" s="93">
        <f>((BJ28)*(1+'Inputs-Preise'!$H$8))</f>
        <v>0</v>
      </c>
      <c r="BL28" s="93">
        <f>((BK28)*(1+'Inputs-Preise'!$H$8))</f>
        <v>0</v>
      </c>
      <c r="BM28" s="93">
        <f>((BL28)*(1+'Inputs-Preise'!$H$8))</f>
        <v>0</v>
      </c>
      <c r="BN28" s="93">
        <f>((BM28)*(1+'Inputs-Preise'!$H$8))</f>
        <v>0</v>
      </c>
      <c r="BO28" s="93">
        <f>((BN28)*(1+'Inputs-Preise'!$H$8))</f>
        <v>0</v>
      </c>
    </row>
    <row r="29" spans="2:67" s="11" customFormat="1" ht="15" customHeight="1" x14ac:dyDescent="0.25">
      <c r="B29" s="124"/>
      <c r="D29" s="11" t="s">
        <v>41</v>
      </c>
      <c r="F29" s="290">
        <f>SUM(R29:BO29)</f>
        <v>0</v>
      </c>
      <c r="G29" s="83" t="s">
        <v>82</v>
      </c>
      <c r="H29" s="144"/>
      <c r="I29" s="19"/>
      <c r="J29" s="93" t="s">
        <v>163</v>
      </c>
      <c r="K29" s="93"/>
      <c r="L29" s="199"/>
      <c r="M29" s="199"/>
      <c r="N29" s="199"/>
      <c r="O29" s="36" t="s">
        <v>23</v>
      </c>
      <c r="P29" s="36" t="s">
        <v>26</v>
      </c>
      <c r="Q29" s="242"/>
      <c r="R29" s="93">
        <f>(R28/(1+'Inputs-Preise'!$H$7)^R27)</f>
        <v>0</v>
      </c>
      <c r="S29" s="93">
        <f>(S28/(1+'Inputs-Preise'!$H$7)^S27)</f>
        <v>0</v>
      </c>
      <c r="T29" s="93">
        <f>(T28/(1+'Inputs-Preise'!$H$7)^T27)</f>
        <v>0</v>
      </c>
      <c r="U29" s="93">
        <f>(U28/(1+'Inputs-Preise'!$H$7)^U27)</f>
        <v>0</v>
      </c>
      <c r="V29" s="93">
        <f>(V28/(1+'Inputs-Preise'!$H$7)^V27)</f>
        <v>0</v>
      </c>
      <c r="W29" s="93">
        <f>(W28/(1+'Inputs-Preise'!$H$7)^W27)</f>
        <v>0</v>
      </c>
      <c r="X29" s="93">
        <f>(X28/(1+'Inputs-Preise'!$H$7)^X27)</f>
        <v>0</v>
      </c>
      <c r="Y29" s="93">
        <f>(Y28/(1+'Inputs-Preise'!$H$7)^Y27)</f>
        <v>0</v>
      </c>
      <c r="Z29" s="93">
        <f>(Z28/(1+'Inputs-Preise'!$H$7)^Z27)</f>
        <v>0</v>
      </c>
      <c r="AA29" s="93">
        <f>(AA28/(1+'Inputs-Preise'!$H$7)^AA27)</f>
        <v>0</v>
      </c>
      <c r="AB29" s="93">
        <f>(AB28/(1+'Inputs-Preise'!$H$7)^AB27)</f>
        <v>0</v>
      </c>
      <c r="AC29" s="93">
        <f>(AC28/(1+'Inputs-Preise'!$H$7)^AC27)</f>
        <v>0</v>
      </c>
      <c r="AD29" s="93">
        <f>(AD28/(1+'Inputs-Preise'!$H$7)^AD27)</f>
        <v>0</v>
      </c>
      <c r="AE29" s="93">
        <f>(AE28/(1+'Inputs-Preise'!$H$7)^AE27)</f>
        <v>0</v>
      </c>
      <c r="AF29" s="93">
        <f>(AF28/(1+'Inputs-Preise'!$H$7)^AF27)</f>
        <v>0</v>
      </c>
      <c r="AG29" s="93">
        <f>(AG28/(1+'Inputs-Preise'!$H$7)^AG27)</f>
        <v>0</v>
      </c>
      <c r="AH29" s="93">
        <f>(AH28/(1+'Inputs-Preise'!$H$7)^AH27)</f>
        <v>0</v>
      </c>
      <c r="AI29" s="93">
        <f>(AI28/(1+'Inputs-Preise'!$H$7)^AI27)</f>
        <v>0</v>
      </c>
      <c r="AJ29" s="93">
        <f>(AJ28/(1+'Inputs-Preise'!$H$7)^AJ27)</f>
        <v>0</v>
      </c>
      <c r="AK29" s="93">
        <f>(AK28/(1+'Inputs-Preise'!$H$7)^AK27)</f>
        <v>0</v>
      </c>
      <c r="AL29" s="93">
        <f>(AL28/(1+'Inputs-Preise'!$H$7)^AL27)</f>
        <v>0</v>
      </c>
      <c r="AM29" s="93">
        <f>(AM28/(1+'Inputs-Preise'!$H$7)^AM27)</f>
        <v>0</v>
      </c>
      <c r="AN29" s="93">
        <f>(AN28/(1+'Inputs-Preise'!$H$7)^AN27)</f>
        <v>0</v>
      </c>
      <c r="AO29" s="93">
        <f>(AO28/(1+'Inputs-Preise'!$H$7)^AO27)</f>
        <v>0</v>
      </c>
      <c r="AP29" s="93">
        <f>(AP28/(1+'Inputs-Preise'!$H$7)^AP27)</f>
        <v>0</v>
      </c>
      <c r="AQ29" s="93">
        <f>(AQ28/(1+'Inputs-Preise'!$H$7)^AQ27)</f>
        <v>0</v>
      </c>
      <c r="AR29" s="93">
        <f>(AR28/(1+'Inputs-Preise'!$H$7)^AR27)</f>
        <v>0</v>
      </c>
      <c r="AS29" s="93">
        <f>(AS28/(1+'Inputs-Preise'!$H$7)^AS27)</f>
        <v>0</v>
      </c>
      <c r="AT29" s="93">
        <f>(AT28/(1+'Inputs-Preise'!$H$7)^AT27)</f>
        <v>0</v>
      </c>
      <c r="AU29" s="93">
        <f>(AU28/(1+'Inputs-Preise'!$H$7)^AU27)</f>
        <v>0</v>
      </c>
      <c r="AV29" s="93">
        <f>(AV28/(1+'Inputs-Preise'!$H$7)^AV27)</f>
        <v>0</v>
      </c>
      <c r="AW29" s="93">
        <f>(AW28/(1+'Inputs-Preise'!$H$7)^AW27)</f>
        <v>0</v>
      </c>
      <c r="AX29" s="93">
        <f>(AX28/(1+'Inputs-Preise'!$H$7)^AX27)</f>
        <v>0</v>
      </c>
      <c r="AY29" s="93">
        <f>(AY28/(1+'Inputs-Preise'!$H$7)^AY27)</f>
        <v>0</v>
      </c>
      <c r="AZ29" s="93">
        <f>(AZ28/(1+'Inputs-Preise'!$H$7)^AZ27)</f>
        <v>0</v>
      </c>
      <c r="BA29" s="93">
        <f>(BA28/(1+'Inputs-Preise'!$H$7)^BA27)</f>
        <v>0</v>
      </c>
      <c r="BB29" s="93">
        <f>(BB28/(1+'Inputs-Preise'!$H$7)^BB27)</f>
        <v>0</v>
      </c>
      <c r="BC29" s="93">
        <f>(BC28/(1+'Inputs-Preise'!$H$7)^BC27)</f>
        <v>0</v>
      </c>
      <c r="BD29" s="93">
        <f>(BD28/(1+'Inputs-Preise'!$H$7)^BD27)</f>
        <v>0</v>
      </c>
      <c r="BE29" s="93">
        <f>(BE28/(1+'Inputs-Preise'!$H$7)^BE27)</f>
        <v>0</v>
      </c>
      <c r="BF29" s="93">
        <f>(BF28/(1+'Inputs-Preise'!$H$7)^BF27)</f>
        <v>0</v>
      </c>
      <c r="BG29" s="93">
        <f>(BG28/(1+'Inputs-Preise'!$H$7)^BG27)</f>
        <v>0</v>
      </c>
      <c r="BH29" s="93">
        <f>(BH28/(1+'Inputs-Preise'!$H$7)^BH27)</f>
        <v>0</v>
      </c>
      <c r="BI29" s="93">
        <f>(BI28/(1+'Inputs-Preise'!$H$7)^BI27)</f>
        <v>0</v>
      </c>
      <c r="BJ29" s="93">
        <f>(BJ28/(1+'Inputs-Preise'!$H$7)^BJ27)</f>
        <v>0</v>
      </c>
      <c r="BK29" s="93">
        <f>(BK28/(1+'Inputs-Preise'!$H$7)^BK27)</f>
        <v>0</v>
      </c>
      <c r="BL29" s="93">
        <f>(BL28/(1+'Inputs-Preise'!$H$7)^BL27)</f>
        <v>0</v>
      </c>
      <c r="BM29" s="93">
        <f>(BM28/(1+'Inputs-Preise'!$H$7)^BM27)</f>
        <v>0</v>
      </c>
      <c r="BN29" s="93">
        <f>(BN28/(1+'Inputs-Preise'!$H$7)^BN27)</f>
        <v>0</v>
      </c>
      <c r="BO29" s="93">
        <f>(BO28/(1+'Inputs-Preise'!$H$7)^BO27)</f>
        <v>0</v>
      </c>
    </row>
    <row r="30" spans="2:67" s="11" customFormat="1" ht="15" customHeight="1" x14ac:dyDescent="0.25">
      <c r="B30" s="124"/>
      <c r="D30" s="11" t="s">
        <v>6</v>
      </c>
      <c r="F30" s="290">
        <f>'identisch_KG400+500'!$H$12</f>
        <v>0</v>
      </c>
      <c r="G30" s="26" t="s">
        <v>82</v>
      </c>
      <c r="H30" s="145"/>
      <c r="I30" s="19"/>
      <c r="J30" s="93" t="s">
        <v>15</v>
      </c>
      <c r="K30" s="93"/>
      <c r="L30" s="199"/>
      <c r="M30" s="199"/>
      <c r="N30" s="199"/>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row>
    <row r="31" spans="2:67" s="11" customFormat="1" ht="15" customHeight="1" x14ac:dyDescent="0.25">
      <c r="B31" s="124"/>
      <c r="D31" s="38"/>
      <c r="E31" s="38"/>
      <c r="F31" s="84">
        <f>SUM(F29+F30)</f>
        <v>0</v>
      </c>
      <c r="G31" s="20" t="s">
        <v>82</v>
      </c>
      <c r="H31" s="141"/>
      <c r="I31" s="19"/>
      <c r="J31" s="93" t="s">
        <v>28</v>
      </c>
      <c r="K31" s="93"/>
      <c r="L31" s="199"/>
      <c r="M31" s="199"/>
      <c r="N31" s="199"/>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row>
    <row r="32" spans="2:67" s="11" customFormat="1" ht="15" customHeight="1" x14ac:dyDescent="0.25">
      <c r="B32" s="124"/>
      <c r="F32" s="19"/>
      <c r="G32" s="60"/>
      <c r="H32" s="142"/>
      <c r="I32" s="19"/>
      <c r="J32" s="93"/>
      <c r="K32" s="93"/>
      <c r="L32" s="199"/>
      <c r="M32" s="199"/>
      <c r="N32" s="311" t="s">
        <v>24</v>
      </c>
      <c r="O32" s="311"/>
      <c r="P32" s="311"/>
      <c r="Q32" s="219"/>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row>
    <row r="33" spans="2:67" s="11" customFormat="1" ht="24.95" customHeight="1" x14ac:dyDescent="0.25">
      <c r="B33" s="146"/>
      <c r="C33" s="18"/>
      <c r="D33" s="307" t="s">
        <v>16</v>
      </c>
      <c r="E33" s="307"/>
      <c r="F33" s="307"/>
      <c r="G33" s="59"/>
      <c r="H33" s="137"/>
      <c r="I33" s="13"/>
      <c r="J33" s="198"/>
      <c r="K33" s="198"/>
      <c r="L33" s="216"/>
      <c r="M33" s="216"/>
      <c r="N33" s="216"/>
      <c r="O33" s="241" t="s">
        <v>22</v>
      </c>
      <c r="P33" s="35" t="s">
        <v>27</v>
      </c>
      <c r="Q33" s="242">
        <v>6.0000000000000001E-3</v>
      </c>
      <c r="R33" s="93">
        <f>((F23*Q33)*(1+'Inputs-Preise'!$H$8))</f>
        <v>0</v>
      </c>
      <c r="S33" s="93">
        <f>((R33)*(1+'Inputs-Preise'!$H$8))</f>
        <v>0</v>
      </c>
      <c r="T33" s="93">
        <f>((S33)*(1+'Inputs-Preise'!$H$8))</f>
        <v>0</v>
      </c>
      <c r="U33" s="93">
        <f>((T33)*(1+'Inputs-Preise'!$H$8))</f>
        <v>0</v>
      </c>
      <c r="V33" s="93">
        <f>((U33)*(1+'Inputs-Preise'!$H$8))</f>
        <v>0</v>
      </c>
      <c r="W33" s="93">
        <f>((V33)*(1+'Inputs-Preise'!$H$8))</f>
        <v>0</v>
      </c>
      <c r="X33" s="93">
        <f>((W33)*(1+'Inputs-Preise'!$H$8))</f>
        <v>0</v>
      </c>
      <c r="Y33" s="93">
        <f>((X33)*(1+'Inputs-Preise'!$H$8))</f>
        <v>0</v>
      </c>
      <c r="Z33" s="93">
        <f>((Y33)*(1+'Inputs-Preise'!$H$8))</f>
        <v>0</v>
      </c>
      <c r="AA33" s="93">
        <f>((Z33)*(1+'Inputs-Preise'!$H$8))</f>
        <v>0</v>
      </c>
      <c r="AB33" s="93">
        <f>((AA33)*(1+'Inputs-Preise'!$H$8))</f>
        <v>0</v>
      </c>
      <c r="AC33" s="93">
        <f>((AB33)*(1+'Inputs-Preise'!$H$8))</f>
        <v>0</v>
      </c>
      <c r="AD33" s="93">
        <f>((AC33)*(1+'Inputs-Preise'!$H$8))</f>
        <v>0</v>
      </c>
      <c r="AE33" s="93">
        <f>((AD33)*(1+'Inputs-Preise'!$H$8))</f>
        <v>0</v>
      </c>
      <c r="AF33" s="93">
        <f>((AE33)*(1+'Inputs-Preise'!$H$8))</f>
        <v>0</v>
      </c>
      <c r="AG33" s="93">
        <f>((AF33)*(1+'Inputs-Preise'!$H$8))</f>
        <v>0</v>
      </c>
      <c r="AH33" s="93">
        <f>((AG33)*(1+'Inputs-Preise'!$H$8))</f>
        <v>0</v>
      </c>
      <c r="AI33" s="93">
        <f>((AH33)*(1+'Inputs-Preise'!$H$8))</f>
        <v>0</v>
      </c>
      <c r="AJ33" s="93">
        <f>((AI33)*(1+'Inputs-Preise'!$H$8))</f>
        <v>0</v>
      </c>
      <c r="AK33" s="93">
        <f>((AJ33)*(1+'Inputs-Preise'!$H$8))</f>
        <v>0</v>
      </c>
      <c r="AL33" s="93">
        <f>((AK33)*(1+'Inputs-Preise'!$H$8))</f>
        <v>0</v>
      </c>
      <c r="AM33" s="93">
        <f>((AL33)*(1+'Inputs-Preise'!$H$8))</f>
        <v>0</v>
      </c>
      <c r="AN33" s="93">
        <f>((AM33)*(1+'Inputs-Preise'!$H$8))</f>
        <v>0</v>
      </c>
      <c r="AO33" s="93">
        <f>((AN33)*(1+'Inputs-Preise'!$H$8))</f>
        <v>0</v>
      </c>
      <c r="AP33" s="93">
        <f>((AO33)*(1+'Inputs-Preise'!$H$8))</f>
        <v>0</v>
      </c>
      <c r="AQ33" s="93">
        <f>((AP33)*(1+'Inputs-Preise'!$H$8))</f>
        <v>0</v>
      </c>
      <c r="AR33" s="93">
        <f>((AQ33)*(1+'Inputs-Preise'!$H$8))</f>
        <v>0</v>
      </c>
      <c r="AS33" s="93">
        <f>((AR33)*(1+'Inputs-Preise'!$H$8))</f>
        <v>0</v>
      </c>
      <c r="AT33" s="93">
        <f>((AS33)*(1+'Inputs-Preise'!$H$8))</f>
        <v>0</v>
      </c>
      <c r="AU33" s="93">
        <f>((AT33)*(1+'Inputs-Preise'!$H$8))</f>
        <v>0</v>
      </c>
      <c r="AV33" s="93">
        <f>((AU33)*(1+'Inputs-Preise'!$H$8))</f>
        <v>0</v>
      </c>
      <c r="AW33" s="93">
        <f>((AV33)*(1+'Inputs-Preise'!$H$8))</f>
        <v>0</v>
      </c>
      <c r="AX33" s="93">
        <f>((AW33)*(1+'Inputs-Preise'!$H$8))</f>
        <v>0</v>
      </c>
      <c r="AY33" s="93">
        <f>((AX33)*(1+'Inputs-Preise'!$H$8))</f>
        <v>0</v>
      </c>
      <c r="AZ33" s="93">
        <f>((AY33)*(1+'Inputs-Preise'!$H$8))</f>
        <v>0</v>
      </c>
      <c r="BA33" s="93">
        <f>((AZ33)*(1+'Inputs-Preise'!$H$8))</f>
        <v>0</v>
      </c>
      <c r="BB33" s="93">
        <f>((BA33)*(1+'Inputs-Preise'!$H$8))</f>
        <v>0</v>
      </c>
      <c r="BC33" s="93">
        <f>((BB33)*(1+'Inputs-Preise'!$H$8))</f>
        <v>0</v>
      </c>
      <c r="BD33" s="93">
        <f>((BC33)*(1+'Inputs-Preise'!$H$8))</f>
        <v>0</v>
      </c>
      <c r="BE33" s="93">
        <f>((BD33)*(1+'Inputs-Preise'!$H$8))</f>
        <v>0</v>
      </c>
      <c r="BF33" s="93">
        <f>((BE33)*(1+'Inputs-Preise'!$H$8))</f>
        <v>0</v>
      </c>
      <c r="BG33" s="93">
        <f>((BF33)*(1+'Inputs-Preise'!$H$8))</f>
        <v>0</v>
      </c>
      <c r="BH33" s="93">
        <f>((BG33)*(1+'Inputs-Preise'!$H$8))</f>
        <v>0</v>
      </c>
      <c r="BI33" s="93">
        <f>((BH33)*(1+'Inputs-Preise'!$H$8))</f>
        <v>0</v>
      </c>
      <c r="BJ33" s="93">
        <f>((BI33)*(1+'Inputs-Preise'!$H$8))</f>
        <v>0</v>
      </c>
      <c r="BK33" s="93">
        <f>((BJ33)*(1+'Inputs-Preise'!$H$8))</f>
        <v>0</v>
      </c>
      <c r="BL33" s="93">
        <f>((BK33)*(1+'Inputs-Preise'!$H$8))</f>
        <v>0</v>
      </c>
      <c r="BM33" s="93">
        <f>((BL33)*(1+'Inputs-Preise'!$H$8))</f>
        <v>0</v>
      </c>
      <c r="BN33" s="93">
        <f>((BM33)*(1+'Inputs-Preise'!$H$8))</f>
        <v>0</v>
      </c>
      <c r="BO33" s="93">
        <f>((BN33)*(1+'Inputs-Preise'!$H$8))</f>
        <v>0</v>
      </c>
    </row>
    <row r="34" spans="2:67" s="11" customFormat="1" ht="15" customHeight="1" x14ac:dyDescent="0.25">
      <c r="B34" s="124"/>
      <c r="D34" s="11" t="s">
        <v>5</v>
      </c>
      <c r="F34" s="290">
        <f>SUM(R34:BO34)</f>
        <v>0</v>
      </c>
      <c r="G34" s="83" t="s">
        <v>82</v>
      </c>
      <c r="H34" s="144"/>
      <c r="I34" s="19"/>
      <c r="J34" s="93" t="s">
        <v>18</v>
      </c>
      <c r="K34" s="93"/>
      <c r="L34" s="199"/>
      <c r="M34" s="199"/>
      <c r="N34" s="199"/>
      <c r="O34" s="36" t="s">
        <v>23</v>
      </c>
      <c r="P34" s="36" t="s">
        <v>26</v>
      </c>
      <c r="Q34" s="242"/>
      <c r="R34" s="93">
        <f>(R33/(1+'Inputs-Preise'!$H$7)^R27)</f>
        <v>0</v>
      </c>
      <c r="S34" s="93">
        <f>(S33/(1+'Inputs-Preise'!$H$7)^S27)</f>
        <v>0</v>
      </c>
      <c r="T34" s="93">
        <f>(T33/(1+'Inputs-Preise'!$H$7)^T27)</f>
        <v>0</v>
      </c>
      <c r="U34" s="93">
        <f>(U33/(1+'Inputs-Preise'!$H$7)^U27)</f>
        <v>0</v>
      </c>
      <c r="V34" s="93">
        <f>(V33/(1+'Inputs-Preise'!$H$7)^V27)</f>
        <v>0</v>
      </c>
      <c r="W34" s="93">
        <f>(W33/(1+'Inputs-Preise'!$H$7)^W27)</f>
        <v>0</v>
      </c>
      <c r="X34" s="93">
        <f>(X33/(1+'Inputs-Preise'!$H$7)^X27)</f>
        <v>0</v>
      </c>
      <c r="Y34" s="93">
        <f>(Y33/(1+'Inputs-Preise'!$H$7)^Y27)</f>
        <v>0</v>
      </c>
      <c r="Z34" s="93">
        <f>(Z33/(1+'Inputs-Preise'!$H$7)^Z27)</f>
        <v>0</v>
      </c>
      <c r="AA34" s="93">
        <f>(AA33/(1+'Inputs-Preise'!$H$7)^AA27)</f>
        <v>0</v>
      </c>
      <c r="AB34" s="93">
        <f>(AB33/(1+'Inputs-Preise'!$H$7)^AB27)</f>
        <v>0</v>
      </c>
      <c r="AC34" s="93">
        <f>(AC33/(1+'Inputs-Preise'!$H$7)^AC27)</f>
        <v>0</v>
      </c>
      <c r="AD34" s="93">
        <f>(AD33/(1+'Inputs-Preise'!$H$7)^AD27)</f>
        <v>0</v>
      </c>
      <c r="AE34" s="93">
        <f>(AE33/(1+'Inputs-Preise'!$H$7)^AE27)</f>
        <v>0</v>
      </c>
      <c r="AF34" s="93">
        <f>(AF33/(1+'Inputs-Preise'!$H$7)^AF27)</f>
        <v>0</v>
      </c>
      <c r="AG34" s="93">
        <f>(AG33/(1+'Inputs-Preise'!$H$7)^AG27)</f>
        <v>0</v>
      </c>
      <c r="AH34" s="93">
        <f>(AH33/(1+'Inputs-Preise'!$H$7)^AH27)</f>
        <v>0</v>
      </c>
      <c r="AI34" s="93">
        <f>(AI33/(1+'Inputs-Preise'!$H$7)^AI27)</f>
        <v>0</v>
      </c>
      <c r="AJ34" s="93">
        <f>(AJ33/(1+'Inputs-Preise'!$H$7)^AJ27)</f>
        <v>0</v>
      </c>
      <c r="AK34" s="93">
        <f>(AK33/(1+'Inputs-Preise'!$H$7)^AK27)</f>
        <v>0</v>
      </c>
      <c r="AL34" s="93">
        <f>(AL33/(1+'Inputs-Preise'!$H$7)^AL27)</f>
        <v>0</v>
      </c>
      <c r="AM34" s="93">
        <f>(AM33/(1+'Inputs-Preise'!$H$7)^AM27)</f>
        <v>0</v>
      </c>
      <c r="AN34" s="93">
        <f>(AN33/(1+'Inputs-Preise'!$H$7)^AN27)</f>
        <v>0</v>
      </c>
      <c r="AO34" s="93">
        <f>(AO33/(1+'Inputs-Preise'!$H$7)^AO27)</f>
        <v>0</v>
      </c>
      <c r="AP34" s="93">
        <f>(AP33/(1+'Inputs-Preise'!$H$7)^AP27)</f>
        <v>0</v>
      </c>
      <c r="AQ34" s="93">
        <f>(AQ33/(1+'Inputs-Preise'!$H$7)^AQ27)</f>
        <v>0</v>
      </c>
      <c r="AR34" s="93">
        <f>(AR33/(1+'Inputs-Preise'!$H$7)^AR27)</f>
        <v>0</v>
      </c>
      <c r="AS34" s="93">
        <f>(AS33/(1+'Inputs-Preise'!$H$7)^AS27)</f>
        <v>0</v>
      </c>
      <c r="AT34" s="93">
        <f>(AT33/(1+'Inputs-Preise'!$H$7)^AT27)</f>
        <v>0</v>
      </c>
      <c r="AU34" s="93">
        <f>(AU33/(1+'Inputs-Preise'!$H$7)^AU27)</f>
        <v>0</v>
      </c>
      <c r="AV34" s="93">
        <f>(AV33/(1+'Inputs-Preise'!$H$7)^AV27)</f>
        <v>0</v>
      </c>
      <c r="AW34" s="93">
        <f>(AW33/(1+'Inputs-Preise'!$H$7)^AW27)</f>
        <v>0</v>
      </c>
      <c r="AX34" s="93">
        <f>(AX33/(1+'Inputs-Preise'!$H$7)^AX27)</f>
        <v>0</v>
      </c>
      <c r="AY34" s="93">
        <f>(AY33/(1+'Inputs-Preise'!$H$7)^AY27)</f>
        <v>0</v>
      </c>
      <c r="AZ34" s="93">
        <f>(AZ33/(1+'Inputs-Preise'!$H$7)^AZ27)</f>
        <v>0</v>
      </c>
      <c r="BA34" s="93">
        <f>(BA33/(1+'Inputs-Preise'!$H$7)^BA27)</f>
        <v>0</v>
      </c>
      <c r="BB34" s="93">
        <f>(BB33/(1+'Inputs-Preise'!$H$7)^BB27)</f>
        <v>0</v>
      </c>
      <c r="BC34" s="93">
        <f>(BC33/(1+'Inputs-Preise'!$H$7)^BC27)</f>
        <v>0</v>
      </c>
      <c r="BD34" s="93">
        <f>(BD33/(1+'Inputs-Preise'!$H$7)^BD27)</f>
        <v>0</v>
      </c>
      <c r="BE34" s="93">
        <f>(BE33/(1+'Inputs-Preise'!$H$7)^BE27)</f>
        <v>0</v>
      </c>
      <c r="BF34" s="93">
        <f>(BF33/(1+'Inputs-Preise'!$H$7)^BF27)</f>
        <v>0</v>
      </c>
      <c r="BG34" s="93">
        <f>(BG33/(1+'Inputs-Preise'!$H$7)^BG27)</f>
        <v>0</v>
      </c>
      <c r="BH34" s="93">
        <f>(BH33/(1+'Inputs-Preise'!$H$7)^BH27)</f>
        <v>0</v>
      </c>
      <c r="BI34" s="93">
        <f>(BI33/(1+'Inputs-Preise'!$H$7)^BI27)</f>
        <v>0</v>
      </c>
      <c r="BJ34" s="93">
        <f>(BJ33/(1+'Inputs-Preise'!$H$7)^BJ27)</f>
        <v>0</v>
      </c>
      <c r="BK34" s="93">
        <f>(BK33/(1+'Inputs-Preise'!$H$7)^BK27)</f>
        <v>0</v>
      </c>
      <c r="BL34" s="93">
        <f>(BL33/(1+'Inputs-Preise'!$H$7)^BL27)</f>
        <v>0</v>
      </c>
      <c r="BM34" s="93">
        <f>(BM33/(1+'Inputs-Preise'!$H$7)^BM27)</f>
        <v>0</v>
      </c>
      <c r="BN34" s="93">
        <f>(BN33/(1+'Inputs-Preise'!$H$7)^BN27)</f>
        <v>0</v>
      </c>
      <c r="BO34" s="93">
        <f>(BO33/(1+'Inputs-Preise'!$H$7)^BO27)</f>
        <v>0</v>
      </c>
    </row>
    <row r="35" spans="2:67" s="11" customFormat="1" ht="15" customHeight="1" x14ac:dyDescent="0.25">
      <c r="B35" s="124"/>
      <c r="D35" s="11" t="s">
        <v>6</v>
      </c>
      <c r="F35" s="290">
        <f>'identisch_KG400+500'!$H$28</f>
        <v>0</v>
      </c>
      <c r="G35" s="26" t="s">
        <v>82</v>
      </c>
      <c r="H35" s="145"/>
      <c r="I35" s="19"/>
      <c r="J35" s="93" t="s">
        <v>15</v>
      </c>
      <c r="K35" s="93"/>
      <c r="L35" s="199"/>
      <c r="M35" s="199"/>
      <c r="N35" s="199"/>
      <c r="O35" s="36"/>
      <c r="P35" s="36"/>
      <c r="Q35" s="219"/>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row>
    <row r="36" spans="2:67" s="11" customFormat="1" ht="15" customHeight="1" x14ac:dyDescent="0.25">
      <c r="B36" s="124"/>
      <c r="D36" s="38"/>
      <c r="E36" s="38"/>
      <c r="F36" s="84">
        <f>(F34+F35)</f>
        <v>0</v>
      </c>
      <c r="G36" s="20" t="s">
        <v>82</v>
      </c>
      <c r="H36" s="141"/>
      <c r="I36" s="19"/>
      <c r="J36" s="93" t="s">
        <v>29</v>
      </c>
      <c r="K36" s="93"/>
      <c r="L36" s="199"/>
      <c r="M36" s="199"/>
      <c r="N36" s="199"/>
      <c r="O36" s="36"/>
      <c r="P36" s="36"/>
      <c r="Q36" s="219"/>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row>
    <row r="37" spans="2:67" s="11" customFormat="1" ht="15" customHeight="1" x14ac:dyDescent="0.25">
      <c r="B37" s="124"/>
      <c r="F37" s="19"/>
      <c r="G37" s="60"/>
      <c r="H37" s="142"/>
      <c r="I37" s="19"/>
      <c r="J37" s="93"/>
      <c r="K37" s="93"/>
      <c r="L37" s="199"/>
      <c r="M37" s="199"/>
      <c r="N37" s="199"/>
      <c r="O37" s="36"/>
      <c r="P37" s="36"/>
      <c r="Q37" s="219"/>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row>
    <row r="38" spans="2:67" s="11" customFormat="1" ht="24.95" customHeight="1" x14ac:dyDescent="0.25">
      <c r="B38" s="147"/>
      <c r="C38" s="18"/>
      <c r="D38" s="307" t="s">
        <v>11</v>
      </c>
      <c r="E38" s="307"/>
      <c r="F38" s="307"/>
      <c r="G38" s="59"/>
      <c r="H38" s="137"/>
      <c r="I38" s="13"/>
      <c r="J38" s="198"/>
      <c r="K38" s="198"/>
      <c r="L38" s="216"/>
      <c r="M38" s="216"/>
      <c r="N38" s="216"/>
      <c r="O38" s="36"/>
      <c r="P38" s="36"/>
      <c r="Q38" s="219"/>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t="s">
        <v>12</v>
      </c>
    </row>
    <row r="39" spans="2:67" s="11" customFormat="1" ht="9.9499999999999993" customHeight="1" x14ac:dyDescent="0.25">
      <c r="B39" s="124"/>
      <c r="D39" s="15"/>
      <c r="E39" s="15"/>
      <c r="F39" s="15"/>
      <c r="G39" s="62"/>
      <c r="H39" s="148"/>
      <c r="I39" s="13"/>
      <c r="J39" s="198"/>
      <c r="K39" s="198"/>
      <c r="L39" s="216"/>
      <c r="M39" s="199"/>
      <c r="N39" s="199"/>
      <c r="O39" s="218"/>
      <c r="P39" s="218"/>
      <c r="Q39" s="221"/>
      <c r="R39" s="221" t="s">
        <v>21</v>
      </c>
      <c r="S39" s="221" t="s">
        <v>21</v>
      </c>
      <c r="T39" s="221" t="s">
        <v>21</v>
      </c>
      <c r="U39" s="221" t="s">
        <v>21</v>
      </c>
      <c r="V39" s="221" t="s">
        <v>21</v>
      </c>
      <c r="W39" s="221" t="s">
        <v>21</v>
      </c>
      <c r="X39" s="221" t="s">
        <v>21</v>
      </c>
      <c r="Y39" s="221" t="s">
        <v>21</v>
      </c>
      <c r="Z39" s="221" t="s">
        <v>21</v>
      </c>
      <c r="AA39" s="221" t="s">
        <v>21</v>
      </c>
      <c r="AB39" s="221" t="s">
        <v>21</v>
      </c>
      <c r="AC39" s="221" t="s">
        <v>21</v>
      </c>
      <c r="AD39" s="221" t="s">
        <v>21</v>
      </c>
      <c r="AE39" s="221" t="s">
        <v>21</v>
      </c>
      <c r="AF39" s="221" t="s">
        <v>21</v>
      </c>
      <c r="AG39" s="221" t="s">
        <v>21</v>
      </c>
      <c r="AH39" s="221" t="s">
        <v>21</v>
      </c>
      <c r="AI39" s="221" t="s">
        <v>21</v>
      </c>
      <c r="AJ39" s="221" t="s">
        <v>21</v>
      </c>
      <c r="AK39" s="221" t="s">
        <v>21</v>
      </c>
      <c r="AL39" s="221" t="s">
        <v>21</v>
      </c>
      <c r="AM39" s="221" t="s">
        <v>21</v>
      </c>
      <c r="AN39" s="221" t="s">
        <v>21</v>
      </c>
      <c r="AO39" s="221" t="s">
        <v>21</v>
      </c>
      <c r="AP39" s="221" t="s">
        <v>21</v>
      </c>
      <c r="AQ39" s="221" t="s">
        <v>21</v>
      </c>
      <c r="AR39" s="221" t="s">
        <v>21</v>
      </c>
      <c r="AS39" s="221" t="s">
        <v>21</v>
      </c>
      <c r="AT39" s="221" t="s">
        <v>21</v>
      </c>
      <c r="AU39" s="221" t="s">
        <v>21</v>
      </c>
      <c r="AV39" s="221" t="s">
        <v>21</v>
      </c>
      <c r="AW39" s="221" t="s">
        <v>21</v>
      </c>
      <c r="AX39" s="221" t="s">
        <v>21</v>
      </c>
      <c r="AY39" s="221" t="s">
        <v>21</v>
      </c>
      <c r="AZ39" s="221" t="s">
        <v>21</v>
      </c>
      <c r="BA39" s="221" t="s">
        <v>21</v>
      </c>
      <c r="BB39" s="221" t="s">
        <v>21</v>
      </c>
      <c r="BC39" s="221" t="s">
        <v>21</v>
      </c>
      <c r="BD39" s="221" t="s">
        <v>21</v>
      </c>
      <c r="BE39" s="221" t="s">
        <v>21</v>
      </c>
      <c r="BF39" s="221" t="s">
        <v>21</v>
      </c>
      <c r="BG39" s="221" t="s">
        <v>21</v>
      </c>
      <c r="BH39" s="221" t="s">
        <v>21</v>
      </c>
      <c r="BI39" s="221" t="s">
        <v>21</v>
      </c>
      <c r="BJ39" s="221" t="s">
        <v>21</v>
      </c>
      <c r="BK39" s="221" t="s">
        <v>21</v>
      </c>
      <c r="BL39" s="221" t="s">
        <v>21</v>
      </c>
      <c r="BM39" s="221" t="s">
        <v>21</v>
      </c>
      <c r="BN39" s="221" t="s">
        <v>21</v>
      </c>
      <c r="BO39" s="221" t="s">
        <v>21</v>
      </c>
    </row>
    <row r="40" spans="2:67" s="11" customFormat="1" ht="15" customHeight="1" x14ac:dyDescent="0.25">
      <c r="B40" s="124"/>
      <c r="D40" s="18" t="s">
        <v>30</v>
      </c>
      <c r="E40" s="18"/>
      <c r="F40" s="39"/>
      <c r="G40" s="60"/>
      <c r="H40" s="142"/>
      <c r="I40" s="19"/>
      <c r="J40" s="37"/>
      <c r="K40" s="37"/>
      <c r="L40" s="199"/>
      <c r="M40" s="199"/>
      <c r="N40" s="311" t="s">
        <v>176</v>
      </c>
      <c r="O40" s="311"/>
      <c r="P40" s="311"/>
      <c r="Q40" s="240"/>
      <c r="R40" s="222">
        <v>1</v>
      </c>
      <c r="S40" s="223">
        <v>2</v>
      </c>
      <c r="T40" s="223">
        <v>3</v>
      </c>
      <c r="U40" s="223">
        <v>4</v>
      </c>
      <c r="V40" s="223">
        <v>5</v>
      </c>
      <c r="W40" s="223">
        <v>6</v>
      </c>
      <c r="X40" s="223">
        <v>7</v>
      </c>
      <c r="Y40" s="223">
        <v>8</v>
      </c>
      <c r="Z40" s="223">
        <v>9</v>
      </c>
      <c r="AA40" s="223">
        <v>10</v>
      </c>
      <c r="AB40" s="223">
        <v>11</v>
      </c>
      <c r="AC40" s="223">
        <v>12</v>
      </c>
      <c r="AD40" s="223">
        <v>13</v>
      </c>
      <c r="AE40" s="223">
        <v>14</v>
      </c>
      <c r="AF40" s="223">
        <v>15</v>
      </c>
      <c r="AG40" s="223">
        <v>16</v>
      </c>
      <c r="AH40" s="223">
        <v>17</v>
      </c>
      <c r="AI40" s="223">
        <v>18</v>
      </c>
      <c r="AJ40" s="223">
        <v>19</v>
      </c>
      <c r="AK40" s="223">
        <v>20</v>
      </c>
      <c r="AL40" s="223">
        <v>21</v>
      </c>
      <c r="AM40" s="223">
        <v>22</v>
      </c>
      <c r="AN40" s="223">
        <v>23</v>
      </c>
      <c r="AO40" s="223">
        <v>24</v>
      </c>
      <c r="AP40" s="223">
        <v>25</v>
      </c>
      <c r="AQ40" s="223">
        <v>26</v>
      </c>
      <c r="AR40" s="223">
        <v>27</v>
      </c>
      <c r="AS40" s="223">
        <v>28</v>
      </c>
      <c r="AT40" s="223">
        <v>29</v>
      </c>
      <c r="AU40" s="223">
        <v>30</v>
      </c>
      <c r="AV40" s="223">
        <v>31</v>
      </c>
      <c r="AW40" s="223">
        <v>32</v>
      </c>
      <c r="AX40" s="223">
        <v>33</v>
      </c>
      <c r="AY40" s="223">
        <v>34</v>
      </c>
      <c r="AZ40" s="223">
        <v>35</v>
      </c>
      <c r="BA40" s="223">
        <v>36</v>
      </c>
      <c r="BB40" s="223">
        <v>37</v>
      </c>
      <c r="BC40" s="223">
        <v>38</v>
      </c>
      <c r="BD40" s="223">
        <v>39</v>
      </c>
      <c r="BE40" s="223">
        <v>40</v>
      </c>
      <c r="BF40" s="223">
        <v>41</v>
      </c>
      <c r="BG40" s="223">
        <v>42</v>
      </c>
      <c r="BH40" s="223">
        <v>43</v>
      </c>
      <c r="BI40" s="223">
        <v>44</v>
      </c>
      <c r="BJ40" s="223">
        <v>45</v>
      </c>
      <c r="BK40" s="223">
        <v>46</v>
      </c>
      <c r="BL40" s="223">
        <v>47</v>
      </c>
      <c r="BM40" s="223">
        <v>48</v>
      </c>
      <c r="BN40" s="223">
        <v>49</v>
      </c>
      <c r="BO40" s="223">
        <v>50</v>
      </c>
    </row>
    <row r="41" spans="2:67" s="11" customFormat="1" ht="15" customHeight="1" x14ac:dyDescent="0.25">
      <c r="B41" s="124"/>
      <c r="D41" s="11" t="s">
        <v>42</v>
      </c>
      <c r="F41" s="85">
        <f>identisch_Wasser!$I$21</f>
        <v>0</v>
      </c>
      <c r="G41" s="86" t="s">
        <v>82</v>
      </c>
      <c r="H41" s="149"/>
      <c r="I41" s="19"/>
      <c r="J41" s="93" t="s">
        <v>72</v>
      </c>
      <c r="K41" s="93"/>
      <c r="L41" s="199"/>
      <c r="M41" s="216"/>
      <c r="N41" s="216"/>
      <c r="O41" s="241" t="s">
        <v>80</v>
      </c>
      <c r="P41" s="35" t="s">
        <v>155</v>
      </c>
      <c r="Q41" s="242"/>
      <c r="R41" s="93">
        <f>((F41)*(1+'Inputs-Preise'!H10))</f>
        <v>0</v>
      </c>
      <c r="S41" s="93">
        <f>((R41)*(1+'Inputs-Preise'!$H$10))</f>
        <v>0</v>
      </c>
      <c r="T41" s="93">
        <f>((S41)*(1+'Inputs-Preise'!$H$10))</f>
        <v>0</v>
      </c>
      <c r="U41" s="93">
        <f>((T41)*(1+'Inputs-Preise'!$H$10))</f>
        <v>0</v>
      </c>
      <c r="V41" s="93">
        <f>((U41)*(1+'Inputs-Preise'!$H$10))</f>
        <v>0</v>
      </c>
      <c r="W41" s="93">
        <f>((V41)*(1+'Inputs-Preise'!$H$10))</f>
        <v>0</v>
      </c>
      <c r="X41" s="93">
        <f>((W41)*(1+'Inputs-Preise'!$H$10))</f>
        <v>0</v>
      </c>
      <c r="Y41" s="93">
        <f>((X41)*(1+'Inputs-Preise'!$H$10))</f>
        <v>0</v>
      </c>
      <c r="Z41" s="93">
        <f>((Y41)*(1+'Inputs-Preise'!$H$10))</f>
        <v>0</v>
      </c>
      <c r="AA41" s="93">
        <f>((Z41)*(1+'Inputs-Preise'!$H$10))</f>
        <v>0</v>
      </c>
      <c r="AB41" s="93">
        <f>((AA41)*(1+'Inputs-Preise'!$H$10))</f>
        <v>0</v>
      </c>
      <c r="AC41" s="93">
        <f>((AB41)*(1+'Inputs-Preise'!$H$10))</f>
        <v>0</v>
      </c>
      <c r="AD41" s="93">
        <f>((AC41)*(1+'Inputs-Preise'!$H$10))</f>
        <v>0</v>
      </c>
      <c r="AE41" s="93">
        <f>((AD41)*(1+'Inputs-Preise'!$H$10))</f>
        <v>0</v>
      </c>
      <c r="AF41" s="93">
        <f>((AE41)*(1+'Inputs-Preise'!$H$10))</f>
        <v>0</v>
      </c>
      <c r="AG41" s="93">
        <f>((AF41)*(1+'Inputs-Preise'!$H$10))</f>
        <v>0</v>
      </c>
      <c r="AH41" s="93">
        <f>((AG41)*(1+'Inputs-Preise'!$H$10))</f>
        <v>0</v>
      </c>
      <c r="AI41" s="93">
        <f>((AH41)*(1+'Inputs-Preise'!$H$10))</f>
        <v>0</v>
      </c>
      <c r="AJ41" s="93">
        <f>((AI41)*(1+'Inputs-Preise'!$H$10))</f>
        <v>0</v>
      </c>
      <c r="AK41" s="93">
        <f>((AJ41)*(1+'Inputs-Preise'!$H$10))</f>
        <v>0</v>
      </c>
      <c r="AL41" s="93">
        <f>((AK41)*(1+'Inputs-Preise'!$H$10))</f>
        <v>0</v>
      </c>
      <c r="AM41" s="93">
        <f>((AL41)*(1+'Inputs-Preise'!$H$10))</f>
        <v>0</v>
      </c>
      <c r="AN41" s="93">
        <f>((AM41)*(1+'Inputs-Preise'!$H$10))</f>
        <v>0</v>
      </c>
      <c r="AO41" s="93">
        <f>((AN41)*(1+'Inputs-Preise'!$H$10))</f>
        <v>0</v>
      </c>
      <c r="AP41" s="93">
        <f>((AO41)*(1+'Inputs-Preise'!$H$10))</f>
        <v>0</v>
      </c>
      <c r="AQ41" s="93">
        <f>((AP41)*(1+'Inputs-Preise'!$H$10))</f>
        <v>0</v>
      </c>
      <c r="AR41" s="93">
        <f>((AQ41)*(1+'Inputs-Preise'!$H$10))</f>
        <v>0</v>
      </c>
      <c r="AS41" s="93">
        <f>((AR41)*(1+'Inputs-Preise'!$H$10))</f>
        <v>0</v>
      </c>
      <c r="AT41" s="93">
        <f>((AS41)*(1+'Inputs-Preise'!$H$10))</f>
        <v>0</v>
      </c>
      <c r="AU41" s="93">
        <f>((AT41)*(1+'Inputs-Preise'!$H$10))</f>
        <v>0</v>
      </c>
      <c r="AV41" s="93">
        <f>((AU41)*(1+'Inputs-Preise'!$H$10))</f>
        <v>0</v>
      </c>
      <c r="AW41" s="93">
        <f>((AV41)*(1+'Inputs-Preise'!$H$10))</f>
        <v>0</v>
      </c>
      <c r="AX41" s="93">
        <f>((AW41)*(1+'Inputs-Preise'!$H$10))</f>
        <v>0</v>
      </c>
      <c r="AY41" s="93">
        <f>((AX41)*(1+'Inputs-Preise'!$H$10))</f>
        <v>0</v>
      </c>
      <c r="AZ41" s="93">
        <f>((AY41)*(1+'Inputs-Preise'!$H$10))</f>
        <v>0</v>
      </c>
      <c r="BA41" s="93">
        <f>((AZ41)*(1+'Inputs-Preise'!$H$10))</f>
        <v>0</v>
      </c>
      <c r="BB41" s="93">
        <f>((BA41)*(1+'Inputs-Preise'!$H$10))</f>
        <v>0</v>
      </c>
      <c r="BC41" s="93">
        <f>((BB41)*(1+'Inputs-Preise'!$H$10))</f>
        <v>0</v>
      </c>
      <c r="BD41" s="93">
        <f>((BC41)*(1+'Inputs-Preise'!$H$10))</f>
        <v>0</v>
      </c>
      <c r="BE41" s="93">
        <f>((BD41)*(1+'Inputs-Preise'!$H$10))</f>
        <v>0</v>
      </c>
      <c r="BF41" s="93">
        <f>((BE41)*(1+'Inputs-Preise'!$H$10))</f>
        <v>0</v>
      </c>
      <c r="BG41" s="93">
        <f>((BF41)*(1+'Inputs-Preise'!$H$10))</f>
        <v>0</v>
      </c>
      <c r="BH41" s="93">
        <f>((BG41)*(1+'Inputs-Preise'!$H$10))</f>
        <v>0</v>
      </c>
      <c r="BI41" s="93">
        <f>((BH41)*(1+'Inputs-Preise'!$H$10))</f>
        <v>0</v>
      </c>
      <c r="BJ41" s="93">
        <f>((BI41)*(1+'Inputs-Preise'!$H$10))</f>
        <v>0</v>
      </c>
      <c r="BK41" s="93">
        <f>((BJ41)*(1+'Inputs-Preise'!$H$10))</f>
        <v>0</v>
      </c>
      <c r="BL41" s="93">
        <f>((BK41)*(1+'Inputs-Preise'!$H$10))</f>
        <v>0</v>
      </c>
      <c r="BM41" s="93">
        <f>((BL41)*(1+'Inputs-Preise'!$H$10))</f>
        <v>0</v>
      </c>
      <c r="BN41" s="93">
        <f>((BM41)*(1+'Inputs-Preise'!$H$10))</f>
        <v>0</v>
      </c>
      <c r="BO41" s="93">
        <f>((BN41)*(1+'Inputs-Preise'!$H$10))</f>
        <v>0</v>
      </c>
    </row>
    <row r="42" spans="2:67" s="11" customFormat="1" ht="15" customHeight="1" x14ac:dyDescent="0.25">
      <c r="B42" s="124"/>
      <c r="D42" s="11" t="s">
        <v>43</v>
      </c>
      <c r="F42" s="85">
        <f>identisch_Wasser!$I$22</f>
        <v>0</v>
      </c>
      <c r="G42" s="19" t="s">
        <v>82</v>
      </c>
      <c r="H42" s="142"/>
      <c r="I42" s="19"/>
      <c r="J42" s="93" t="s">
        <v>72</v>
      </c>
      <c r="K42" s="93"/>
      <c r="L42" s="199"/>
      <c r="M42" s="199"/>
      <c r="N42" s="199"/>
      <c r="O42" s="241" t="s">
        <v>80</v>
      </c>
      <c r="P42" s="35" t="s">
        <v>155</v>
      </c>
      <c r="Q42" s="242"/>
      <c r="R42" s="93">
        <f>((F42)*(1+'Inputs-Preise'!$H$10))</f>
        <v>0</v>
      </c>
      <c r="S42" s="93">
        <f>((R42)*(1+'Inputs-Preise'!$H$10))</f>
        <v>0</v>
      </c>
      <c r="T42" s="93">
        <f>((S42)*(1+'Inputs-Preise'!$H$10))</f>
        <v>0</v>
      </c>
      <c r="U42" s="93">
        <f>((T42)*(1+'Inputs-Preise'!$H$10))</f>
        <v>0</v>
      </c>
      <c r="V42" s="93">
        <f>((U42)*(1+'Inputs-Preise'!$H$10))</f>
        <v>0</v>
      </c>
      <c r="W42" s="93">
        <f>((V42)*(1+'Inputs-Preise'!$H$10))</f>
        <v>0</v>
      </c>
      <c r="X42" s="93">
        <f>((W42)*(1+'Inputs-Preise'!$H$10))</f>
        <v>0</v>
      </c>
      <c r="Y42" s="93">
        <f>((X42)*(1+'Inputs-Preise'!$H$10))</f>
        <v>0</v>
      </c>
      <c r="Z42" s="93">
        <f>((Y42)*(1+'Inputs-Preise'!$H$10))</f>
        <v>0</v>
      </c>
      <c r="AA42" s="93">
        <f>((Z42)*(1+'Inputs-Preise'!$H$10))</f>
        <v>0</v>
      </c>
      <c r="AB42" s="93">
        <f>((AA42)*(1+'Inputs-Preise'!$H$10))</f>
        <v>0</v>
      </c>
      <c r="AC42" s="93">
        <f>((AB42)*(1+'Inputs-Preise'!$H$10))</f>
        <v>0</v>
      </c>
      <c r="AD42" s="93">
        <f>((AC42)*(1+'Inputs-Preise'!$H$10))</f>
        <v>0</v>
      </c>
      <c r="AE42" s="93">
        <f>((AD42)*(1+'Inputs-Preise'!$H$10))</f>
        <v>0</v>
      </c>
      <c r="AF42" s="93">
        <f>((AE42)*(1+'Inputs-Preise'!$H$10))</f>
        <v>0</v>
      </c>
      <c r="AG42" s="93">
        <f>((AF42)*(1+'Inputs-Preise'!$H$10))</f>
        <v>0</v>
      </c>
      <c r="AH42" s="93">
        <f>((AG42)*(1+'Inputs-Preise'!$H$10))</f>
        <v>0</v>
      </c>
      <c r="AI42" s="93">
        <f>((AH42)*(1+'Inputs-Preise'!$H$10))</f>
        <v>0</v>
      </c>
      <c r="AJ42" s="93">
        <f>((AI42)*(1+'Inputs-Preise'!$H$10))</f>
        <v>0</v>
      </c>
      <c r="AK42" s="93">
        <f>((AJ42)*(1+'Inputs-Preise'!$H$10))</f>
        <v>0</v>
      </c>
      <c r="AL42" s="93">
        <f>((AK42)*(1+'Inputs-Preise'!$H$10))</f>
        <v>0</v>
      </c>
      <c r="AM42" s="93">
        <f>((AL42)*(1+'Inputs-Preise'!$H$10))</f>
        <v>0</v>
      </c>
      <c r="AN42" s="93">
        <f>((AM42)*(1+'Inputs-Preise'!$H$10))</f>
        <v>0</v>
      </c>
      <c r="AO42" s="93">
        <f>((AN42)*(1+'Inputs-Preise'!$H$10))</f>
        <v>0</v>
      </c>
      <c r="AP42" s="93">
        <f>((AO42)*(1+'Inputs-Preise'!$H$10))</f>
        <v>0</v>
      </c>
      <c r="AQ42" s="93">
        <f>((AP42)*(1+'Inputs-Preise'!$H$10))</f>
        <v>0</v>
      </c>
      <c r="AR42" s="93">
        <f>((AQ42)*(1+'Inputs-Preise'!$H$10))</f>
        <v>0</v>
      </c>
      <c r="AS42" s="93">
        <f>((AR42)*(1+'Inputs-Preise'!$H$10))</f>
        <v>0</v>
      </c>
      <c r="AT42" s="93">
        <f>((AS42)*(1+'Inputs-Preise'!$H$10))</f>
        <v>0</v>
      </c>
      <c r="AU42" s="93">
        <f>((AT42)*(1+'Inputs-Preise'!$H$10))</f>
        <v>0</v>
      </c>
      <c r="AV42" s="93">
        <f>((AU42)*(1+'Inputs-Preise'!$H$10))</f>
        <v>0</v>
      </c>
      <c r="AW42" s="93">
        <f>((AV42)*(1+'Inputs-Preise'!$H$10))</f>
        <v>0</v>
      </c>
      <c r="AX42" s="93">
        <f>((AW42)*(1+'Inputs-Preise'!$H$10))</f>
        <v>0</v>
      </c>
      <c r="AY42" s="93">
        <f>((AX42)*(1+'Inputs-Preise'!$H$10))</f>
        <v>0</v>
      </c>
      <c r="AZ42" s="93">
        <f>((AY42)*(1+'Inputs-Preise'!$H$10))</f>
        <v>0</v>
      </c>
      <c r="BA42" s="93">
        <f>((AZ42)*(1+'Inputs-Preise'!$H$10))</f>
        <v>0</v>
      </c>
      <c r="BB42" s="93">
        <f>((BA42)*(1+'Inputs-Preise'!$H$10))</f>
        <v>0</v>
      </c>
      <c r="BC42" s="93">
        <f>((BB42)*(1+'Inputs-Preise'!$H$10))</f>
        <v>0</v>
      </c>
      <c r="BD42" s="93">
        <f>((BC42)*(1+'Inputs-Preise'!$H$10))</f>
        <v>0</v>
      </c>
      <c r="BE42" s="93">
        <f>((BD42)*(1+'Inputs-Preise'!$H$10))</f>
        <v>0</v>
      </c>
      <c r="BF42" s="93">
        <f>((BE42)*(1+'Inputs-Preise'!$H$10))</f>
        <v>0</v>
      </c>
      <c r="BG42" s="93">
        <f>((BF42)*(1+'Inputs-Preise'!$H$10))</f>
        <v>0</v>
      </c>
      <c r="BH42" s="93">
        <f>((BG42)*(1+'Inputs-Preise'!$H$10))</f>
        <v>0</v>
      </c>
      <c r="BI42" s="93">
        <f>((BH42)*(1+'Inputs-Preise'!$H$10))</f>
        <v>0</v>
      </c>
      <c r="BJ42" s="93">
        <f>((BI42)*(1+'Inputs-Preise'!$H$10))</f>
        <v>0</v>
      </c>
      <c r="BK42" s="93">
        <f>((BJ42)*(1+'Inputs-Preise'!$H$10))</f>
        <v>0</v>
      </c>
      <c r="BL42" s="93">
        <f>((BK42)*(1+'Inputs-Preise'!$H$10))</f>
        <v>0</v>
      </c>
      <c r="BM42" s="93">
        <f>((BL42)*(1+'Inputs-Preise'!$H$10))</f>
        <v>0</v>
      </c>
      <c r="BN42" s="93">
        <f>((BM42)*(1+'Inputs-Preise'!$H$10))</f>
        <v>0</v>
      </c>
      <c r="BO42" s="93">
        <f>((BN42)*(1+'Inputs-Preise'!$H$10))</f>
        <v>0</v>
      </c>
    </row>
    <row r="43" spans="2:67" s="11" customFormat="1" ht="15" customHeight="1" x14ac:dyDescent="0.25">
      <c r="B43" s="124"/>
      <c r="D43" s="11" t="s">
        <v>31</v>
      </c>
      <c r="F43" s="85">
        <f>identisch_Wasser!$I$23</f>
        <v>0</v>
      </c>
      <c r="G43" s="19" t="s">
        <v>82</v>
      </c>
      <c r="H43" s="142"/>
      <c r="I43" s="19"/>
      <c r="J43" s="93" t="s">
        <v>72</v>
      </c>
      <c r="K43" s="93"/>
      <c r="L43" s="199"/>
      <c r="M43" s="199"/>
      <c r="N43" s="199"/>
      <c r="O43" s="241" t="s">
        <v>80</v>
      </c>
      <c r="P43" s="35" t="s">
        <v>154</v>
      </c>
      <c r="Q43" s="242"/>
      <c r="R43" s="93">
        <f>((F43)*(1+'Inputs-Preise'!$H$10))</f>
        <v>0</v>
      </c>
      <c r="S43" s="93">
        <f>((R43)*(1+'Inputs-Preise'!$H$10))</f>
        <v>0</v>
      </c>
      <c r="T43" s="93">
        <f>((S43)*(1+'Inputs-Preise'!$H$10))</f>
        <v>0</v>
      </c>
      <c r="U43" s="93">
        <f>((T43)*(1+'Inputs-Preise'!$H$10))</f>
        <v>0</v>
      </c>
      <c r="V43" s="93">
        <f>((U43)*(1+'Inputs-Preise'!$H$10))</f>
        <v>0</v>
      </c>
      <c r="W43" s="93">
        <f>((V43)*(1+'Inputs-Preise'!$H$10))</f>
        <v>0</v>
      </c>
      <c r="X43" s="93">
        <f>((W43)*(1+'Inputs-Preise'!$H$10))</f>
        <v>0</v>
      </c>
      <c r="Y43" s="93">
        <f>((X43)*(1+'Inputs-Preise'!$H$10))</f>
        <v>0</v>
      </c>
      <c r="Z43" s="93">
        <f>((Y43)*(1+'Inputs-Preise'!$H$10))</f>
        <v>0</v>
      </c>
      <c r="AA43" s="93">
        <f>((Z43)*(1+'Inputs-Preise'!$H$10))</f>
        <v>0</v>
      </c>
      <c r="AB43" s="93">
        <f>((AA43)*(1+'Inputs-Preise'!$H$10))</f>
        <v>0</v>
      </c>
      <c r="AC43" s="93">
        <f>((AB43)*(1+'Inputs-Preise'!$H$10))</f>
        <v>0</v>
      </c>
      <c r="AD43" s="93">
        <f>((AC43)*(1+'Inputs-Preise'!$H$10))</f>
        <v>0</v>
      </c>
      <c r="AE43" s="93">
        <f>((AD43)*(1+'Inputs-Preise'!$H$10))</f>
        <v>0</v>
      </c>
      <c r="AF43" s="93">
        <f>((AE43)*(1+'Inputs-Preise'!$H$10))</f>
        <v>0</v>
      </c>
      <c r="AG43" s="93">
        <f>((AF43)*(1+'Inputs-Preise'!$H$10))</f>
        <v>0</v>
      </c>
      <c r="AH43" s="93">
        <f>((AG43)*(1+'Inputs-Preise'!$H$10))</f>
        <v>0</v>
      </c>
      <c r="AI43" s="93">
        <f>((AH43)*(1+'Inputs-Preise'!$H$10))</f>
        <v>0</v>
      </c>
      <c r="AJ43" s="93">
        <f>((AI43)*(1+'Inputs-Preise'!$H$10))</f>
        <v>0</v>
      </c>
      <c r="AK43" s="93">
        <f>((AJ43)*(1+'Inputs-Preise'!$H$10))</f>
        <v>0</v>
      </c>
      <c r="AL43" s="93">
        <f>((AK43)*(1+'Inputs-Preise'!$H$10))</f>
        <v>0</v>
      </c>
      <c r="AM43" s="93">
        <f>((AL43)*(1+'Inputs-Preise'!$H$10))</f>
        <v>0</v>
      </c>
      <c r="AN43" s="93">
        <f>((AM43)*(1+'Inputs-Preise'!$H$10))</f>
        <v>0</v>
      </c>
      <c r="AO43" s="93">
        <f>((AN43)*(1+'Inputs-Preise'!$H$10))</f>
        <v>0</v>
      </c>
      <c r="AP43" s="93">
        <f>((AO43)*(1+'Inputs-Preise'!$H$10))</f>
        <v>0</v>
      </c>
      <c r="AQ43" s="93">
        <f>((AP43)*(1+'Inputs-Preise'!$H$10))</f>
        <v>0</v>
      </c>
      <c r="AR43" s="93">
        <f>((AQ43)*(1+'Inputs-Preise'!$H$10))</f>
        <v>0</v>
      </c>
      <c r="AS43" s="93">
        <f>((AR43)*(1+'Inputs-Preise'!$H$10))</f>
        <v>0</v>
      </c>
      <c r="AT43" s="93">
        <f>((AS43)*(1+'Inputs-Preise'!$H$10))</f>
        <v>0</v>
      </c>
      <c r="AU43" s="93">
        <f>((AT43)*(1+'Inputs-Preise'!$H$10))</f>
        <v>0</v>
      </c>
      <c r="AV43" s="93">
        <f>((AU43)*(1+'Inputs-Preise'!$H$10))</f>
        <v>0</v>
      </c>
      <c r="AW43" s="93">
        <f>((AV43)*(1+'Inputs-Preise'!$H$10))</f>
        <v>0</v>
      </c>
      <c r="AX43" s="93">
        <f>((AW43)*(1+'Inputs-Preise'!$H$10))</f>
        <v>0</v>
      </c>
      <c r="AY43" s="93">
        <f>((AX43)*(1+'Inputs-Preise'!$H$10))</f>
        <v>0</v>
      </c>
      <c r="AZ43" s="93">
        <f>((AY43)*(1+'Inputs-Preise'!$H$10))</f>
        <v>0</v>
      </c>
      <c r="BA43" s="93">
        <f>((AZ43)*(1+'Inputs-Preise'!$H$10))</f>
        <v>0</v>
      </c>
      <c r="BB43" s="93">
        <f>((BA43)*(1+'Inputs-Preise'!$H$10))</f>
        <v>0</v>
      </c>
      <c r="BC43" s="93">
        <f>((BB43)*(1+'Inputs-Preise'!$H$10))</f>
        <v>0</v>
      </c>
      <c r="BD43" s="93">
        <f>((BC43)*(1+'Inputs-Preise'!$H$10))</f>
        <v>0</v>
      </c>
      <c r="BE43" s="93">
        <f>((BD43)*(1+'Inputs-Preise'!$H$10))</f>
        <v>0</v>
      </c>
      <c r="BF43" s="93">
        <f>((BE43)*(1+'Inputs-Preise'!$H$10))</f>
        <v>0</v>
      </c>
      <c r="BG43" s="93">
        <f>((BF43)*(1+'Inputs-Preise'!$H$10))</f>
        <v>0</v>
      </c>
      <c r="BH43" s="93">
        <f>((BG43)*(1+'Inputs-Preise'!$H$10))</f>
        <v>0</v>
      </c>
      <c r="BI43" s="93">
        <f>((BH43)*(1+'Inputs-Preise'!$H$10))</f>
        <v>0</v>
      </c>
      <c r="BJ43" s="93">
        <f>((BI43)*(1+'Inputs-Preise'!$H$10))</f>
        <v>0</v>
      </c>
      <c r="BK43" s="93">
        <f>((BJ43)*(1+'Inputs-Preise'!$H$10))</f>
        <v>0</v>
      </c>
      <c r="BL43" s="93">
        <f>((BK43)*(1+'Inputs-Preise'!$H$10))</f>
        <v>0</v>
      </c>
      <c r="BM43" s="93">
        <f>((BL43)*(1+'Inputs-Preise'!$H$10))</f>
        <v>0</v>
      </c>
      <c r="BN43" s="93">
        <f>((BM43)*(1+'Inputs-Preise'!$H$10))</f>
        <v>0</v>
      </c>
      <c r="BO43" s="93">
        <f>((BN43)*(1+'Inputs-Preise'!$H$10))</f>
        <v>0</v>
      </c>
    </row>
    <row r="44" spans="2:67" s="11" customFormat="1" ht="15" customHeight="1" x14ac:dyDescent="0.25">
      <c r="B44" s="124"/>
      <c r="F44" s="84">
        <f>SUM(R44:BO44)</f>
        <v>0</v>
      </c>
      <c r="G44" s="20" t="s">
        <v>82</v>
      </c>
      <c r="H44" s="149"/>
      <c r="I44" s="19"/>
      <c r="J44" s="93"/>
      <c r="K44" s="93"/>
      <c r="L44" s="199"/>
      <c r="M44" s="199"/>
      <c r="N44" s="199"/>
      <c r="O44" s="36" t="s">
        <v>23</v>
      </c>
      <c r="P44" s="36" t="s">
        <v>26</v>
      </c>
      <c r="Q44" s="242"/>
      <c r="R44" s="93">
        <f>((R41+R42+R43)/(1+'Inputs-Preise'!$H$7)^R40)</f>
        <v>0</v>
      </c>
      <c r="S44" s="93">
        <f>((S41+S42+S43)/(1+'Inputs-Preise'!$H$7)^S40)</f>
        <v>0</v>
      </c>
      <c r="T44" s="93">
        <f>((T41+T42+T43)/(1+'Inputs-Preise'!$H$7)^T40)</f>
        <v>0</v>
      </c>
      <c r="U44" s="93">
        <f>((U41+U42+U43)/(1+'Inputs-Preise'!$H$7)^U40)</f>
        <v>0</v>
      </c>
      <c r="V44" s="93">
        <f>((V41+V42+V43)/(1+'Inputs-Preise'!$H$7)^V40)</f>
        <v>0</v>
      </c>
      <c r="W44" s="93">
        <f>((W41+W42+W43)/(1+'Inputs-Preise'!$H$7)^W40)</f>
        <v>0</v>
      </c>
      <c r="X44" s="93">
        <f>((X41+X42+X43)/(1+'Inputs-Preise'!$H$7)^X40)</f>
        <v>0</v>
      </c>
      <c r="Y44" s="93">
        <f>((Y41+Y42+Y43)/(1+'Inputs-Preise'!$H$7)^Y40)</f>
        <v>0</v>
      </c>
      <c r="Z44" s="93">
        <f>((Z41+Z42+Z43)/(1+'Inputs-Preise'!$H$7)^Z40)</f>
        <v>0</v>
      </c>
      <c r="AA44" s="93">
        <f>((AA41+AA42+AA43)/(1+'Inputs-Preise'!$H$7)^AA40)</f>
        <v>0</v>
      </c>
      <c r="AB44" s="93">
        <f>((AB41+AB42+AB43)/(1+'Inputs-Preise'!$H$7)^AB40)</f>
        <v>0</v>
      </c>
      <c r="AC44" s="93">
        <f>((AC41+AC42+AC43)/(1+'Inputs-Preise'!$H$7)^AC40)</f>
        <v>0</v>
      </c>
      <c r="AD44" s="93">
        <f>((AD41+AD42+AD43)/(1+'Inputs-Preise'!$H$7)^AD40)</f>
        <v>0</v>
      </c>
      <c r="AE44" s="93">
        <f>((AE41+AE42+AE43)/(1+'Inputs-Preise'!$H$7)^AE40)</f>
        <v>0</v>
      </c>
      <c r="AF44" s="93">
        <f>((AF41+AF42+AF43)/(1+'Inputs-Preise'!$H$7)^AF40)</f>
        <v>0</v>
      </c>
      <c r="AG44" s="93">
        <f>((AG41+AG42+AG43)/(1+'Inputs-Preise'!$H$7)^AG40)</f>
        <v>0</v>
      </c>
      <c r="AH44" s="93">
        <f>((AH41+AH42+AH43)/(1+'Inputs-Preise'!$H$7)^AH40)</f>
        <v>0</v>
      </c>
      <c r="AI44" s="93">
        <f>((AI41+AI42+AI43)/(1+'Inputs-Preise'!$H$7)^AI40)</f>
        <v>0</v>
      </c>
      <c r="AJ44" s="93">
        <f>((AJ41+AJ42+AJ43)/(1+'Inputs-Preise'!$H$7)^AJ40)</f>
        <v>0</v>
      </c>
      <c r="AK44" s="93">
        <f>((AK41+AK42+AK43)/(1+'Inputs-Preise'!$H$7)^AK40)</f>
        <v>0</v>
      </c>
      <c r="AL44" s="93">
        <f>((AL41+AL42+AL43)/(1+'Inputs-Preise'!$H$7)^AL40)</f>
        <v>0</v>
      </c>
      <c r="AM44" s="93">
        <f>((AM41+AM42+AM43)/(1+'Inputs-Preise'!$H$7)^AM40)</f>
        <v>0</v>
      </c>
      <c r="AN44" s="93">
        <f>((AN41+AN42+AN43)/(1+'Inputs-Preise'!$H$7)^AN40)</f>
        <v>0</v>
      </c>
      <c r="AO44" s="93">
        <f>((AO41+AO42+AO43)/(1+'Inputs-Preise'!$H$7)^AO40)</f>
        <v>0</v>
      </c>
      <c r="AP44" s="93">
        <f>((AP41+AP42+AP43)/(1+'Inputs-Preise'!$H$7)^AP40)</f>
        <v>0</v>
      </c>
      <c r="AQ44" s="93">
        <f>((AQ41+AQ42+AQ43)/(1+'Inputs-Preise'!$H$7)^AQ40)</f>
        <v>0</v>
      </c>
      <c r="AR44" s="93">
        <f>((AR41+AR42+AR43)/(1+'Inputs-Preise'!$H$7)^AR40)</f>
        <v>0</v>
      </c>
      <c r="AS44" s="93">
        <f>((AS41+AS42+AS43)/(1+'Inputs-Preise'!$H$7)^AS40)</f>
        <v>0</v>
      </c>
      <c r="AT44" s="93">
        <f>((AT41+AT42+AT43)/(1+'Inputs-Preise'!$H$7)^AT40)</f>
        <v>0</v>
      </c>
      <c r="AU44" s="93">
        <f>((AU41+AU42+AU43)/(1+'Inputs-Preise'!$H$7)^AU40)</f>
        <v>0</v>
      </c>
      <c r="AV44" s="93">
        <f>((AV41+AV42+AV43)/(1+'Inputs-Preise'!$H$7)^AV40)</f>
        <v>0</v>
      </c>
      <c r="AW44" s="93">
        <f>((AW41+AW42+AW43)/(1+'Inputs-Preise'!$H$7)^AW40)</f>
        <v>0</v>
      </c>
      <c r="AX44" s="93">
        <f>((AX41+AX42+AX43)/(1+'Inputs-Preise'!$H$7)^AX40)</f>
        <v>0</v>
      </c>
      <c r="AY44" s="93">
        <f>((AY41+AY42+AY43)/(1+'Inputs-Preise'!$H$7)^AY40)</f>
        <v>0</v>
      </c>
      <c r="AZ44" s="93">
        <f>((AZ41+AZ42+AZ43)/(1+'Inputs-Preise'!$H$7)^AZ40)</f>
        <v>0</v>
      </c>
      <c r="BA44" s="93">
        <f>((BA41+BA42+BA43)/(1+'Inputs-Preise'!$H$7)^BA40)</f>
        <v>0</v>
      </c>
      <c r="BB44" s="93">
        <f>((BB41+BB42+BB43)/(1+'Inputs-Preise'!$H$7)^BB40)</f>
        <v>0</v>
      </c>
      <c r="BC44" s="93">
        <f>((BC41+BC42+BC43)/(1+'Inputs-Preise'!$H$7)^BC40)</f>
        <v>0</v>
      </c>
      <c r="BD44" s="93">
        <f>((BD41+BD42+BD43)/(1+'Inputs-Preise'!$H$7)^BD40)</f>
        <v>0</v>
      </c>
      <c r="BE44" s="93">
        <f>((BE41+BE42+BE43)/(1+'Inputs-Preise'!$H$7)^BE40)</f>
        <v>0</v>
      </c>
      <c r="BF44" s="93">
        <f>((BF41+BF42+BF43)/(1+'Inputs-Preise'!$H$7)^BF40)</f>
        <v>0</v>
      </c>
      <c r="BG44" s="93">
        <f>((BG41+BG42+BG43)/(1+'Inputs-Preise'!$H$7)^BG40)</f>
        <v>0</v>
      </c>
      <c r="BH44" s="93">
        <f>((BH41+BH42+BH43)/(1+'Inputs-Preise'!$H$7)^BH40)</f>
        <v>0</v>
      </c>
      <c r="BI44" s="93">
        <f>((BI41+BI42+BI43)/(1+'Inputs-Preise'!$H$7)^BI40)</f>
        <v>0</v>
      </c>
      <c r="BJ44" s="93">
        <f>((BJ41+BJ42+BJ43)/(1+'Inputs-Preise'!$H$7)^BJ40)</f>
        <v>0</v>
      </c>
      <c r="BK44" s="93">
        <f>((BK41+BK42+BK43)/(1+'Inputs-Preise'!$H$7)^BK40)</f>
        <v>0</v>
      </c>
      <c r="BL44" s="93">
        <f>((BL41+BL42+BL43)/(1+'Inputs-Preise'!$H$7)^BL40)</f>
        <v>0</v>
      </c>
      <c r="BM44" s="93">
        <f>((BM41+BM42+BM43)/(1+'Inputs-Preise'!$H$7)^BM40)</f>
        <v>0</v>
      </c>
      <c r="BN44" s="93">
        <f>((BN41+BN42+BN43)/(1+'Inputs-Preise'!$H$7)^BN40)</f>
        <v>0</v>
      </c>
      <c r="BO44" s="93">
        <f>((BO41+BO42+BO43)/(1+'Inputs-Preise'!$H$7)^BO40)</f>
        <v>0</v>
      </c>
    </row>
    <row r="45" spans="2:67" s="11" customFormat="1" x14ac:dyDescent="0.25">
      <c r="B45" s="124"/>
      <c r="F45" s="101"/>
      <c r="G45" s="115"/>
      <c r="H45" s="142"/>
      <c r="I45" s="19"/>
      <c r="J45" s="93"/>
      <c r="K45" s="93"/>
      <c r="L45" s="199"/>
      <c r="M45" s="199"/>
      <c r="N45" s="199"/>
      <c r="O45" s="36"/>
      <c r="P45" s="36"/>
      <c r="Q45" s="219"/>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row>
    <row r="46" spans="2:67" s="11" customFormat="1" x14ac:dyDescent="0.25">
      <c r="B46" s="124"/>
      <c r="F46" s="19"/>
      <c r="G46" s="60"/>
      <c r="H46" s="142"/>
      <c r="I46" s="19"/>
      <c r="J46" s="93"/>
      <c r="K46" s="93"/>
      <c r="L46" s="199"/>
      <c r="M46" s="199"/>
      <c r="N46" s="199"/>
      <c r="O46" s="218"/>
      <c r="P46" s="218"/>
      <c r="Q46" s="221"/>
      <c r="R46" s="221" t="s">
        <v>21</v>
      </c>
      <c r="S46" s="221" t="s">
        <v>21</v>
      </c>
      <c r="T46" s="221" t="s">
        <v>21</v>
      </c>
      <c r="U46" s="221" t="s">
        <v>21</v>
      </c>
      <c r="V46" s="221" t="s">
        <v>21</v>
      </c>
      <c r="W46" s="221" t="s">
        <v>21</v>
      </c>
      <c r="X46" s="221" t="s">
        <v>21</v>
      </c>
      <c r="Y46" s="221" t="s">
        <v>21</v>
      </c>
      <c r="Z46" s="221" t="s">
        <v>21</v>
      </c>
      <c r="AA46" s="221" t="s">
        <v>21</v>
      </c>
      <c r="AB46" s="221" t="s">
        <v>21</v>
      </c>
      <c r="AC46" s="221" t="s">
        <v>21</v>
      </c>
      <c r="AD46" s="221" t="s">
        <v>21</v>
      </c>
      <c r="AE46" s="221" t="s">
        <v>21</v>
      </c>
      <c r="AF46" s="221" t="s">
        <v>21</v>
      </c>
      <c r="AG46" s="221" t="s">
        <v>21</v>
      </c>
      <c r="AH46" s="221" t="s">
        <v>21</v>
      </c>
      <c r="AI46" s="221" t="s">
        <v>21</v>
      </c>
      <c r="AJ46" s="221" t="s">
        <v>21</v>
      </c>
      <c r="AK46" s="221" t="s">
        <v>21</v>
      </c>
      <c r="AL46" s="221" t="s">
        <v>21</v>
      </c>
      <c r="AM46" s="221" t="s">
        <v>21</v>
      </c>
      <c r="AN46" s="221" t="s">
        <v>21</v>
      </c>
      <c r="AO46" s="221" t="s">
        <v>21</v>
      </c>
      <c r="AP46" s="221" t="s">
        <v>21</v>
      </c>
      <c r="AQ46" s="221" t="s">
        <v>21</v>
      </c>
      <c r="AR46" s="221" t="s">
        <v>21</v>
      </c>
      <c r="AS46" s="221" t="s">
        <v>21</v>
      </c>
      <c r="AT46" s="221" t="s">
        <v>21</v>
      </c>
      <c r="AU46" s="221" t="s">
        <v>21</v>
      </c>
      <c r="AV46" s="221" t="s">
        <v>21</v>
      </c>
      <c r="AW46" s="221" t="s">
        <v>21</v>
      </c>
      <c r="AX46" s="221" t="s">
        <v>21</v>
      </c>
      <c r="AY46" s="221" t="s">
        <v>21</v>
      </c>
      <c r="AZ46" s="221" t="s">
        <v>21</v>
      </c>
      <c r="BA46" s="221" t="s">
        <v>21</v>
      </c>
      <c r="BB46" s="221" t="s">
        <v>21</v>
      </c>
      <c r="BC46" s="221" t="s">
        <v>21</v>
      </c>
      <c r="BD46" s="221" t="s">
        <v>21</v>
      </c>
      <c r="BE46" s="221" t="s">
        <v>21</v>
      </c>
      <c r="BF46" s="221" t="s">
        <v>21</v>
      </c>
      <c r="BG46" s="221" t="s">
        <v>21</v>
      </c>
      <c r="BH46" s="221" t="s">
        <v>21</v>
      </c>
      <c r="BI46" s="221" t="s">
        <v>21</v>
      </c>
      <c r="BJ46" s="221" t="s">
        <v>21</v>
      </c>
      <c r="BK46" s="221" t="s">
        <v>21</v>
      </c>
      <c r="BL46" s="221" t="s">
        <v>21</v>
      </c>
      <c r="BM46" s="221" t="s">
        <v>21</v>
      </c>
      <c r="BN46" s="221" t="s">
        <v>21</v>
      </c>
      <c r="BO46" s="221" t="s">
        <v>21</v>
      </c>
    </row>
    <row r="47" spans="2:67" s="7" customFormat="1" ht="15" customHeight="1" x14ac:dyDescent="0.25">
      <c r="B47" s="150"/>
      <c r="C47" s="11"/>
      <c r="D47" s="21" t="s">
        <v>8</v>
      </c>
      <c r="E47" s="21"/>
      <c r="F47" s="301"/>
      <c r="G47" s="302"/>
      <c r="H47" s="303"/>
      <c r="I47" s="23"/>
      <c r="J47" s="93"/>
      <c r="K47" s="93"/>
      <c r="L47" s="216"/>
      <c r="M47" s="216"/>
      <c r="N47" s="311" t="s">
        <v>175</v>
      </c>
      <c r="O47" s="311"/>
      <c r="P47" s="311"/>
      <c r="Q47" s="240"/>
      <c r="R47" s="222">
        <v>1</v>
      </c>
      <c r="S47" s="223">
        <v>2</v>
      </c>
      <c r="T47" s="223">
        <v>3</v>
      </c>
      <c r="U47" s="223">
        <v>4</v>
      </c>
      <c r="V47" s="223">
        <v>5</v>
      </c>
      <c r="W47" s="223">
        <v>6</v>
      </c>
      <c r="X47" s="223">
        <v>7</v>
      </c>
      <c r="Y47" s="223">
        <v>8</v>
      </c>
      <c r="Z47" s="223">
        <v>9</v>
      </c>
      <c r="AA47" s="223">
        <v>10</v>
      </c>
      <c r="AB47" s="223">
        <v>11</v>
      </c>
      <c r="AC47" s="223">
        <v>12</v>
      </c>
      <c r="AD47" s="223">
        <v>13</v>
      </c>
      <c r="AE47" s="223">
        <v>14</v>
      </c>
      <c r="AF47" s="223">
        <v>15</v>
      </c>
      <c r="AG47" s="223">
        <v>16</v>
      </c>
      <c r="AH47" s="223">
        <v>17</v>
      </c>
      <c r="AI47" s="223">
        <v>18</v>
      </c>
      <c r="AJ47" s="223">
        <v>19</v>
      </c>
      <c r="AK47" s="223">
        <v>20</v>
      </c>
      <c r="AL47" s="223">
        <v>21</v>
      </c>
      <c r="AM47" s="223">
        <v>22</v>
      </c>
      <c r="AN47" s="223">
        <v>23</v>
      </c>
      <c r="AO47" s="223">
        <v>24</v>
      </c>
      <c r="AP47" s="223">
        <v>25</v>
      </c>
      <c r="AQ47" s="223">
        <v>26</v>
      </c>
      <c r="AR47" s="223">
        <v>27</v>
      </c>
      <c r="AS47" s="223">
        <v>28</v>
      </c>
      <c r="AT47" s="223">
        <v>29</v>
      </c>
      <c r="AU47" s="223">
        <v>30</v>
      </c>
      <c r="AV47" s="223">
        <v>31</v>
      </c>
      <c r="AW47" s="223">
        <v>32</v>
      </c>
      <c r="AX47" s="223">
        <v>33</v>
      </c>
      <c r="AY47" s="223">
        <v>34</v>
      </c>
      <c r="AZ47" s="223">
        <v>35</v>
      </c>
      <c r="BA47" s="223">
        <v>36</v>
      </c>
      <c r="BB47" s="223">
        <v>37</v>
      </c>
      <c r="BC47" s="223">
        <v>38</v>
      </c>
      <c r="BD47" s="223">
        <v>39</v>
      </c>
      <c r="BE47" s="223">
        <v>40</v>
      </c>
      <c r="BF47" s="223">
        <v>41</v>
      </c>
      <c r="BG47" s="223">
        <v>42</v>
      </c>
      <c r="BH47" s="223">
        <v>43</v>
      </c>
      <c r="BI47" s="223">
        <v>44</v>
      </c>
      <c r="BJ47" s="223">
        <v>45</v>
      </c>
      <c r="BK47" s="223">
        <v>46</v>
      </c>
      <c r="BL47" s="223">
        <v>47</v>
      </c>
      <c r="BM47" s="223">
        <v>48</v>
      </c>
      <c r="BN47" s="223">
        <v>49</v>
      </c>
      <c r="BO47" s="223">
        <v>50</v>
      </c>
    </row>
    <row r="48" spans="2:67" s="7" customFormat="1" ht="15" customHeight="1" x14ac:dyDescent="0.25">
      <c r="B48" s="150"/>
      <c r="C48" s="11"/>
      <c r="D48" s="11" t="s">
        <v>193</v>
      </c>
      <c r="E48" s="11"/>
      <c r="F48" s="261">
        <f>F16*'Inputs-Preise'!H17</f>
        <v>0</v>
      </c>
      <c r="G48" s="259"/>
      <c r="H48" s="127" t="s">
        <v>74</v>
      </c>
      <c r="I48" s="23"/>
      <c r="J48" s="297"/>
      <c r="K48" s="93"/>
      <c r="L48" s="216"/>
      <c r="M48" s="216"/>
      <c r="N48" s="216"/>
      <c r="O48" s="241" t="s">
        <v>80</v>
      </c>
      <c r="P48" s="35" t="s">
        <v>155</v>
      </c>
      <c r="Q48" s="242"/>
      <c r="R48" s="93">
        <f>((F48)*(1+'Inputs-Preise'!$H$9))</f>
        <v>0</v>
      </c>
      <c r="S48" s="93">
        <f>((R48)*(1+'Inputs-Preise'!$H$9))</f>
        <v>0</v>
      </c>
      <c r="T48" s="93">
        <f>((S48)*(1+'Inputs-Preise'!$H$9))</f>
        <v>0</v>
      </c>
      <c r="U48" s="93">
        <f>((T48)*(1+'Inputs-Preise'!$H$9))</f>
        <v>0</v>
      </c>
      <c r="V48" s="93">
        <f>((U48)*(1+'Inputs-Preise'!$H$9))</f>
        <v>0</v>
      </c>
      <c r="W48" s="93">
        <f>((V48)*(1+'Inputs-Preise'!$H$9))</f>
        <v>0</v>
      </c>
      <c r="X48" s="93">
        <f>((W48)*(1+'Inputs-Preise'!$H$9))</f>
        <v>0</v>
      </c>
      <c r="Y48" s="93">
        <f>((X48)*(1+'Inputs-Preise'!$H$9))</f>
        <v>0</v>
      </c>
      <c r="Z48" s="93">
        <f>((Y48)*(1+'Inputs-Preise'!$H$9))</f>
        <v>0</v>
      </c>
      <c r="AA48" s="93">
        <f>((Z48)*(1+'Inputs-Preise'!$H$9))</f>
        <v>0</v>
      </c>
      <c r="AB48" s="93">
        <f>((AA48)*(1+'Inputs-Preise'!$H$9))</f>
        <v>0</v>
      </c>
      <c r="AC48" s="93">
        <f>((AB48)*(1+'Inputs-Preise'!$H$9))</f>
        <v>0</v>
      </c>
      <c r="AD48" s="93">
        <f>((AC48)*(1+'Inputs-Preise'!$H$9))</f>
        <v>0</v>
      </c>
      <c r="AE48" s="93">
        <f>((AD48)*(1+'Inputs-Preise'!$H$9))</f>
        <v>0</v>
      </c>
      <c r="AF48" s="93">
        <f>((AE48)*(1+'Inputs-Preise'!$H$9))</f>
        <v>0</v>
      </c>
      <c r="AG48" s="93">
        <f>((AF48)*(1+'Inputs-Preise'!$H$9))</f>
        <v>0</v>
      </c>
      <c r="AH48" s="93">
        <f>((AG48)*(1+'Inputs-Preise'!$H$9))</f>
        <v>0</v>
      </c>
      <c r="AI48" s="93">
        <f>((AH48)*(1+'Inputs-Preise'!$H$9))</f>
        <v>0</v>
      </c>
      <c r="AJ48" s="93">
        <f>((AI48)*(1+'Inputs-Preise'!$H$9))</f>
        <v>0</v>
      </c>
      <c r="AK48" s="93">
        <f>((AJ48)*(1+'Inputs-Preise'!$H$9))</f>
        <v>0</v>
      </c>
      <c r="AL48" s="93">
        <f>((AK48)*(1+'Inputs-Preise'!$H$9))</f>
        <v>0</v>
      </c>
      <c r="AM48" s="93">
        <f>((AL48)*(1+'Inputs-Preise'!$H$9))</f>
        <v>0</v>
      </c>
      <c r="AN48" s="93">
        <f>((AM48)*(1+'Inputs-Preise'!$H$9))</f>
        <v>0</v>
      </c>
      <c r="AO48" s="93">
        <f>((AN48)*(1+'Inputs-Preise'!$H$9))</f>
        <v>0</v>
      </c>
      <c r="AP48" s="93">
        <f>((AO48)*(1+'Inputs-Preise'!$H$9))</f>
        <v>0</v>
      </c>
      <c r="AQ48" s="93">
        <f>((AP48)*(1+'Inputs-Preise'!$H$9))</f>
        <v>0</v>
      </c>
      <c r="AR48" s="93">
        <f>((AQ48)*(1+'Inputs-Preise'!$H$9))</f>
        <v>0</v>
      </c>
      <c r="AS48" s="93">
        <f>((AR48)*(1+'Inputs-Preise'!$H$9))</f>
        <v>0</v>
      </c>
      <c r="AT48" s="93">
        <f>((AS48)*(1+'Inputs-Preise'!$H$9))</f>
        <v>0</v>
      </c>
      <c r="AU48" s="93">
        <f>((AT48)*(1+'Inputs-Preise'!$H$9))</f>
        <v>0</v>
      </c>
      <c r="AV48" s="93">
        <f>((AU48)*(1+'Inputs-Preise'!$H$9))</f>
        <v>0</v>
      </c>
      <c r="AW48" s="93">
        <f>((AV48)*(1+'Inputs-Preise'!$H$9))</f>
        <v>0</v>
      </c>
      <c r="AX48" s="93">
        <f>((AW48)*(1+'Inputs-Preise'!$H$9))</f>
        <v>0</v>
      </c>
      <c r="AY48" s="93">
        <f>((AX48)*(1+'Inputs-Preise'!$H$9))</f>
        <v>0</v>
      </c>
      <c r="AZ48" s="93">
        <f>((AY48)*(1+'Inputs-Preise'!$H$9))</f>
        <v>0</v>
      </c>
      <c r="BA48" s="93">
        <f>((AZ48)*(1+'Inputs-Preise'!$H$9))</f>
        <v>0</v>
      </c>
      <c r="BB48" s="93">
        <f>((BA48)*(1+'Inputs-Preise'!$H$9))</f>
        <v>0</v>
      </c>
      <c r="BC48" s="93">
        <f>((BB48)*(1+'Inputs-Preise'!$H$9))</f>
        <v>0</v>
      </c>
      <c r="BD48" s="93">
        <f>((BC48)*(1+'Inputs-Preise'!$H$9))</f>
        <v>0</v>
      </c>
      <c r="BE48" s="93">
        <f>((BD48)*(1+'Inputs-Preise'!$H$9))</f>
        <v>0</v>
      </c>
      <c r="BF48" s="93">
        <f>((BE48)*(1+'Inputs-Preise'!$H$9))</f>
        <v>0</v>
      </c>
      <c r="BG48" s="93">
        <f>((BF48)*(1+'Inputs-Preise'!$H$9))</f>
        <v>0</v>
      </c>
      <c r="BH48" s="93">
        <f>((BG48)*(1+'Inputs-Preise'!$H$9))</f>
        <v>0</v>
      </c>
      <c r="BI48" s="93">
        <f>((BH48)*(1+'Inputs-Preise'!$H$9))</f>
        <v>0</v>
      </c>
      <c r="BJ48" s="93">
        <f>((BI48)*(1+'Inputs-Preise'!$H$9))</f>
        <v>0</v>
      </c>
      <c r="BK48" s="93">
        <f>((BJ48)*(1+'Inputs-Preise'!$H$9))</f>
        <v>0</v>
      </c>
      <c r="BL48" s="93">
        <f>((BK48)*(1+'Inputs-Preise'!$H$9))</f>
        <v>0</v>
      </c>
      <c r="BM48" s="93">
        <f>((BL48)*(1+'Inputs-Preise'!$H$9))</f>
        <v>0</v>
      </c>
      <c r="BN48" s="93">
        <f>((BM48)*(1+'Inputs-Preise'!$H$9))</f>
        <v>0</v>
      </c>
      <c r="BO48" s="93">
        <f>((BN48)*(1+'Inputs-Preise'!$H$9))</f>
        <v>0</v>
      </c>
    </row>
    <row r="49" spans="2:67" s="7" customFormat="1" ht="15" customHeight="1" x14ac:dyDescent="0.25">
      <c r="B49" s="150"/>
      <c r="C49" s="11"/>
      <c r="D49" s="11" t="s">
        <v>199</v>
      </c>
      <c r="E49" s="11"/>
      <c r="F49" s="261">
        <f>F17*'Inputs-Preise'!H18</f>
        <v>0</v>
      </c>
      <c r="G49" s="259"/>
      <c r="H49" s="127" t="s">
        <v>74</v>
      </c>
      <c r="I49" s="23"/>
      <c r="J49" s="297"/>
      <c r="K49" s="93"/>
      <c r="L49" s="216"/>
      <c r="M49" s="216"/>
      <c r="N49" s="216"/>
      <c r="O49" s="241" t="s">
        <v>80</v>
      </c>
      <c r="P49" s="35" t="s">
        <v>155</v>
      </c>
      <c r="Q49" s="242"/>
      <c r="R49" s="93">
        <f>((F49)*(1+'Inputs-Preise'!$H$9))</f>
        <v>0</v>
      </c>
      <c r="S49" s="93">
        <f>((R49)*(1+'Inputs-Preise'!$H$9))</f>
        <v>0</v>
      </c>
      <c r="T49" s="93">
        <f>((S49)*(1+'Inputs-Preise'!$H$9))</f>
        <v>0</v>
      </c>
      <c r="U49" s="93">
        <f>((T49)*(1+'Inputs-Preise'!$H$9))</f>
        <v>0</v>
      </c>
      <c r="V49" s="93">
        <f>((U49)*(1+'Inputs-Preise'!$H$9))</f>
        <v>0</v>
      </c>
      <c r="W49" s="93">
        <f>((V49)*(1+'Inputs-Preise'!$H$9))</f>
        <v>0</v>
      </c>
      <c r="X49" s="93">
        <f>((W49)*(1+'Inputs-Preise'!$H$9))</f>
        <v>0</v>
      </c>
      <c r="Y49" s="93">
        <f>((X49)*(1+'Inputs-Preise'!$H$9))</f>
        <v>0</v>
      </c>
      <c r="Z49" s="93">
        <f>((Y49)*(1+'Inputs-Preise'!$H$9))</f>
        <v>0</v>
      </c>
      <c r="AA49" s="93">
        <f>((Z49)*(1+'Inputs-Preise'!$H$9))</f>
        <v>0</v>
      </c>
      <c r="AB49" s="93">
        <f>((AA49)*(1+'Inputs-Preise'!$H$9))</f>
        <v>0</v>
      </c>
      <c r="AC49" s="93">
        <f>((AB49)*(1+'Inputs-Preise'!$H$9))</f>
        <v>0</v>
      </c>
      <c r="AD49" s="93">
        <f>((AC49)*(1+'Inputs-Preise'!$H$9))</f>
        <v>0</v>
      </c>
      <c r="AE49" s="93">
        <f>((AD49)*(1+'Inputs-Preise'!$H$9))</f>
        <v>0</v>
      </c>
      <c r="AF49" s="93">
        <f>((AE49)*(1+'Inputs-Preise'!$H$9))</f>
        <v>0</v>
      </c>
      <c r="AG49" s="93">
        <f>((AF49)*(1+'Inputs-Preise'!$H$9))</f>
        <v>0</v>
      </c>
      <c r="AH49" s="93">
        <f>((AG49)*(1+'Inputs-Preise'!$H$9))</f>
        <v>0</v>
      </c>
      <c r="AI49" s="93">
        <f>((AH49)*(1+'Inputs-Preise'!$H$9))</f>
        <v>0</v>
      </c>
      <c r="AJ49" s="93">
        <f>((AI49)*(1+'Inputs-Preise'!$H$9))</f>
        <v>0</v>
      </c>
      <c r="AK49" s="93">
        <f>((AJ49)*(1+'Inputs-Preise'!$H$9))</f>
        <v>0</v>
      </c>
      <c r="AL49" s="93">
        <f>((AK49)*(1+'Inputs-Preise'!$H$9))</f>
        <v>0</v>
      </c>
      <c r="AM49" s="93">
        <f>((AL49)*(1+'Inputs-Preise'!$H$9))</f>
        <v>0</v>
      </c>
      <c r="AN49" s="93">
        <f>((AM49)*(1+'Inputs-Preise'!$H$9))</f>
        <v>0</v>
      </c>
      <c r="AO49" s="93">
        <f>((AN49)*(1+'Inputs-Preise'!$H$9))</f>
        <v>0</v>
      </c>
      <c r="AP49" s="93">
        <f>((AO49)*(1+'Inputs-Preise'!$H$9))</f>
        <v>0</v>
      </c>
      <c r="AQ49" s="93">
        <f>((AP49)*(1+'Inputs-Preise'!$H$9))</f>
        <v>0</v>
      </c>
      <c r="AR49" s="93">
        <f>((AQ49)*(1+'Inputs-Preise'!$H$9))</f>
        <v>0</v>
      </c>
      <c r="AS49" s="93">
        <f>((AR49)*(1+'Inputs-Preise'!$H$9))</f>
        <v>0</v>
      </c>
      <c r="AT49" s="93">
        <f>((AS49)*(1+'Inputs-Preise'!$H$9))</f>
        <v>0</v>
      </c>
      <c r="AU49" s="93">
        <f>((AT49)*(1+'Inputs-Preise'!$H$9))</f>
        <v>0</v>
      </c>
      <c r="AV49" s="93">
        <f>((AU49)*(1+'Inputs-Preise'!$H$9))</f>
        <v>0</v>
      </c>
      <c r="AW49" s="93">
        <f>((AV49)*(1+'Inputs-Preise'!$H$9))</f>
        <v>0</v>
      </c>
      <c r="AX49" s="93">
        <f>((AW49)*(1+'Inputs-Preise'!$H$9))</f>
        <v>0</v>
      </c>
      <c r="AY49" s="93">
        <f>((AX49)*(1+'Inputs-Preise'!$H$9))</f>
        <v>0</v>
      </c>
      <c r="AZ49" s="93">
        <f>((AY49)*(1+'Inputs-Preise'!$H$9))</f>
        <v>0</v>
      </c>
      <c r="BA49" s="93">
        <f>((AZ49)*(1+'Inputs-Preise'!$H$9))</f>
        <v>0</v>
      </c>
      <c r="BB49" s="93">
        <f>((BA49)*(1+'Inputs-Preise'!$H$9))</f>
        <v>0</v>
      </c>
      <c r="BC49" s="93">
        <f>((BB49)*(1+'Inputs-Preise'!$H$9))</f>
        <v>0</v>
      </c>
      <c r="BD49" s="93">
        <f>((BC49)*(1+'Inputs-Preise'!$H$9))</f>
        <v>0</v>
      </c>
      <c r="BE49" s="93">
        <f>((BD49)*(1+'Inputs-Preise'!$H$9))</f>
        <v>0</v>
      </c>
      <c r="BF49" s="93">
        <f>((BE49)*(1+'Inputs-Preise'!$H$9))</f>
        <v>0</v>
      </c>
      <c r="BG49" s="93">
        <f>((BF49)*(1+'Inputs-Preise'!$H$9))</f>
        <v>0</v>
      </c>
      <c r="BH49" s="93">
        <f>((BG49)*(1+'Inputs-Preise'!$H$9))</f>
        <v>0</v>
      </c>
      <c r="BI49" s="93">
        <f>((BH49)*(1+'Inputs-Preise'!$H$9))</f>
        <v>0</v>
      </c>
      <c r="BJ49" s="93">
        <f>((BI49)*(1+'Inputs-Preise'!$H$9))</f>
        <v>0</v>
      </c>
      <c r="BK49" s="93">
        <f>((BJ49)*(1+'Inputs-Preise'!$H$9))</f>
        <v>0</v>
      </c>
      <c r="BL49" s="93">
        <f>((BK49)*(1+'Inputs-Preise'!$H$9))</f>
        <v>0</v>
      </c>
      <c r="BM49" s="93">
        <f>((BL49)*(1+'Inputs-Preise'!$H$9))</f>
        <v>0</v>
      </c>
      <c r="BN49" s="93">
        <f>((BM49)*(1+'Inputs-Preise'!$H$9))</f>
        <v>0</v>
      </c>
      <c r="BO49" s="93">
        <f>((BN49)*(1+'Inputs-Preise'!$H$9))</f>
        <v>0</v>
      </c>
    </row>
    <row r="50" spans="2:67" s="7" customFormat="1" ht="15" customHeight="1" x14ac:dyDescent="0.25">
      <c r="B50" s="150"/>
      <c r="C50" s="11"/>
      <c r="D50" s="11" t="s">
        <v>205</v>
      </c>
      <c r="E50" s="11"/>
      <c r="F50" s="261">
        <f>F19*'Inputs-Preise'!H19</f>
        <v>0</v>
      </c>
      <c r="G50" s="259"/>
      <c r="H50" s="127" t="s">
        <v>74</v>
      </c>
      <c r="I50" s="23"/>
      <c r="J50" s="93"/>
      <c r="K50" s="93"/>
      <c r="L50" s="216"/>
      <c r="M50" s="216"/>
      <c r="N50" s="216"/>
      <c r="O50" s="241" t="s">
        <v>194</v>
      </c>
      <c r="P50" s="35" t="s">
        <v>195</v>
      </c>
      <c r="Q50" s="242"/>
      <c r="R50" s="93">
        <f>IF(R47&lt;=20,$F$50,0)</f>
        <v>0</v>
      </c>
      <c r="S50" s="93">
        <f t="shared" ref="S50:BO50" si="0">IF(S47&lt;=20,$F$50,0)</f>
        <v>0</v>
      </c>
      <c r="T50" s="93">
        <f t="shared" si="0"/>
        <v>0</v>
      </c>
      <c r="U50" s="93">
        <f t="shared" si="0"/>
        <v>0</v>
      </c>
      <c r="V50" s="93">
        <f t="shared" si="0"/>
        <v>0</v>
      </c>
      <c r="W50" s="93">
        <f t="shared" si="0"/>
        <v>0</v>
      </c>
      <c r="X50" s="93">
        <f t="shared" si="0"/>
        <v>0</v>
      </c>
      <c r="Y50" s="93">
        <f t="shared" si="0"/>
        <v>0</v>
      </c>
      <c r="Z50" s="93">
        <f t="shared" si="0"/>
        <v>0</v>
      </c>
      <c r="AA50" s="93">
        <f t="shared" si="0"/>
        <v>0</v>
      </c>
      <c r="AB50" s="93">
        <f t="shared" si="0"/>
        <v>0</v>
      </c>
      <c r="AC50" s="93">
        <f t="shared" si="0"/>
        <v>0</v>
      </c>
      <c r="AD50" s="93">
        <f t="shared" si="0"/>
        <v>0</v>
      </c>
      <c r="AE50" s="93">
        <f t="shared" si="0"/>
        <v>0</v>
      </c>
      <c r="AF50" s="93">
        <f t="shared" si="0"/>
        <v>0</v>
      </c>
      <c r="AG50" s="93">
        <f t="shared" si="0"/>
        <v>0</v>
      </c>
      <c r="AH50" s="93">
        <f t="shared" si="0"/>
        <v>0</v>
      </c>
      <c r="AI50" s="93">
        <f t="shared" si="0"/>
        <v>0</v>
      </c>
      <c r="AJ50" s="93">
        <f t="shared" si="0"/>
        <v>0</v>
      </c>
      <c r="AK50" s="93">
        <f t="shared" si="0"/>
        <v>0</v>
      </c>
      <c r="AL50" s="93">
        <f t="shared" si="0"/>
        <v>0</v>
      </c>
      <c r="AM50" s="93">
        <f t="shared" si="0"/>
        <v>0</v>
      </c>
      <c r="AN50" s="93">
        <f t="shared" si="0"/>
        <v>0</v>
      </c>
      <c r="AO50" s="93">
        <f t="shared" si="0"/>
        <v>0</v>
      </c>
      <c r="AP50" s="93">
        <f t="shared" si="0"/>
        <v>0</v>
      </c>
      <c r="AQ50" s="93">
        <f t="shared" si="0"/>
        <v>0</v>
      </c>
      <c r="AR50" s="93">
        <f t="shared" si="0"/>
        <v>0</v>
      </c>
      <c r="AS50" s="93">
        <f t="shared" si="0"/>
        <v>0</v>
      </c>
      <c r="AT50" s="93">
        <f t="shared" si="0"/>
        <v>0</v>
      </c>
      <c r="AU50" s="93">
        <f t="shared" si="0"/>
        <v>0</v>
      </c>
      <c r="AV50" s="93">
        <f t="shared" si="0"/>
        <v>0</v>
      </c>
      <c r="AW50" s="93">
        <f t="shared" si="0"/>
        <v>0</v>
      </c>
      <c r="AX50" s="93">
        <f t="shared" si="0"/>
        <v>0</v>
      </c>
      <c r="AY50" s="93">
        <f t="shared" si="0"/>
        <v>0</v>
      </c>
      <c r="AZ50" s="93">
        <f t="shared" si="0"/>
        <v>0</v>
      </c>
      <c r="BA50" s="93">
        <f t="shared" si="0"/>
        <v>0</v>
      </c>
      <c r="BB50" s="93">
        <f t="shared" si="0"/>
        <v>0</v>
      </c>
      <c r="BC50" s="93">
        <f t="shared" si="0"/>
        <v>0</v>
      </c>
      <c r="BD50" s="93">
        <f t="shared" si="0"/>
        <v>0</v>
      </c>
      <c r="BE50" s="93">
        <f t="shared" si="0"/>
        <v>0</v>
      </c>
      <c r="BF50" s="93">
        <f t="shared" si="0"/>
        <v>0</v>
      </c>
      <c r="BG50" s="93">
        <f t="shared" si="0"/>
        <v>0</v>
      </c>
      <c r="BH50" s="93">
        <f t="shared" si="0"/>
        <v>0</v>
      </c>
      <c r="BI50" s="93">
        <f t="shared" si="0"/>
        <v>0</v>
      </c>
      <c r="BJ50" s="93">
        <f t="shared" si="0"/>
        <v>0</v>
      </c>
      <c r="BK50" s="93">
        <f t="shared" si="0"/>
        <v>0</v>
      </c>
      <c r="BL50" s="93">
        <f t="shared" si="0"/>
        <v>0</v>
      </c>
      <c r="BM50" s="93">
        <f t="shared" si="0"/>
        <v>0</v>
      </c>
      <c r="BN50" s="93">
        <f t="shared" si="0"/>
        <v>0</v>
      </c>
      <c r="BO50" s="93">
        <f t="shared" si="0"/>
        <v>0</v>
      </c>
    </row>
    <row r="51" spans="2:67" s="7" customFormat="1" ht="15" customHeight="1" x14ac:dyDescent="0.25">
      <c r="B51" s="150"/>
      <c r="C51" s="11"/>
      <c r="D51" s="11"/>
      <c r="E51" s="11"/>
      <c r="F51" s="84">
        <f>SUM(R51:BO51)</f>
        <v>0</v>
      </c>
      <c r="G51" s="20" t="s">
        <v>82</v>
      </c>
      <c r="H51" s="149"/>
      <c r="I51" s="23"/>
      <c r="J51" s="93"/>
      <c r="K51" s="93"/>
      <c r="L51" s="216"/>
      <c r="M51" s="216"/>
      <c r="N51" s="216"/>
      <c r="O51" s="36" t="s">
        <v>23</v>
      </c>
      <c r="P51" s="36" t="s">
        <v>26</v>
      </c>
      <c r="Q51" s="242"/>
      <c r="R51" s="93">
        <f>((R48+R49+R50)/(1+'Inputs-Preise'!$H$7)^R47)</f>
        <v>0</v>
      </c>
      <c r="S51" s="93">
        <f>((S48+S49+S50)/(1+'Inputs-Preise'!$H$7)^S47)</f>
        <v>0</v>
      </c>
      <c r="T51" s="93">
        <f>((T48+T49+T50)/(1+'Inputs-Preise'!$H$7)^T47)</f>
        <v>0</v>
      </c>
      <c r="U51" s="93">
        <f>((U48+U49+U50)/(1+'Inputs-Preise'!$H$7)^U47)</f>
        <v>0</v>
      </c>
      <c r="V51" s="93">
        <f>((V48+V49+V50)/(1+'Inputs-Preise'!$H$7)^V47)</f>
        <v>0</v>
      </c>
      <c r="W51" s="93">
        <f>((W48+W49+W50)/(1+'Inputs-Preise'!$H$7)^W47)</f>
        <v>0</v>
      </c>
      <c r="X51" s="93">
        <f>((X48+X49+X50)/(1+'Inputs-Preise'!$H$7)^X47)</f>
        <v>0</v>
      </c>
      <c r="Y51" s="93">
        <f>((Y48+Y49+Y50)/(1+'Inputs-Preise'!$H$7)^Y47)</f>
        <v>0</v>
      </c>
      <c r="Z51" s="93">
        <f>((Z48+Z49+Z50)/(1+'Inputs-Preise'!$H$7)^Z47)</f>
        <v>0</v>
      </c>
      <c r="AA51" s="93">
        <f>((AA48+AA49+AA50)/(1+'Inputs-Preise'!$H$7)^AA47)</f>
        <v>0</v>
      </c>
      <c r="AB51" s="93">
        <f>((AB48+AB49+AB50)/(1+'Inputs-Preise'!$H$7)^AB47)</f>
        <v>0</v>
      </c>
      <c r="AC51" s="93">
        <f>((AC48+AC49+AC50)/(1+'Inputs-Preise'!$H$7)^AC47)</f>
        <v>0</v>
      </c>
      <c r="AD51" s="93">
        <f>((AD48+AD49+AD50)/(1+'Inputs-Preise'!$H$7)^AD47)</f>
        <v>0</v>
      </c>
      <c r="AE51" s="93">
        <f>((AE48+AE49+AE50)/(1+'Inputs-Preise'!$H$7)^AE47)</f>
        <v>0</v>
      </c>
      <c r="AF51" s="93">
        <f>((AF48+AF49+AF50)/(1+'Inputs-Preise'!$H$7)^AF47)</f>
        <v>0</v>
      </c>
      <c r="AG51" s="93">
        <f>((AG48+AG49+AG50)/(1+'Inputs-Preise'!$H$7)^AG47)</f>
        <v>0</v>
      </c>
      <c r="AH51" s="93">
        <f>((AH48+AH49+AH50)/(1+'Inputs-Preise'!$H$7)^AH47)</f>
        <v>0</v>
      </c>
      <c r="AI51" s="93">
        <f>((AI48+AI49+AI50)/(1+'Inputs-Preise'!$H$7)^AI47)</f>
        <v>0</v>
      </c>
      <c r="AJ51" s="93">
        <f>((AJ48+AJ49+AJ50)/(1+'Inputs-Preise'!$H$7)^AJ47)</f>
        <v>0</v>
      </c>
      <c r="AK51" s="93">
        <f>((AK48+AK49+AK50)/(1+'Inputs-Preise'!$H$7)^AK47)</f>
        <v>0</v>
      </c>
      <c r="AL51" s="93">
        <f>((AL48+AL49+AL50)/(1+'Inputs-Preise'!$H$7)^AL47)</f>
        <v>0</v>
      </c>
      <c r="AM51" s="93">
        <f>((AM48+AM49+AM50)/(1+'Inputs-Preise'!$H$7)^AM47)</f>
        <v>0</v>
      </c>
      <c r="AN51" s="93">
        <f>((AN48+AN49+AN50)/(1+'Inputs-Preise'!$H$7)^AN47)</f>
        <v>0</v>
      </c>
      <c r="AO51" s="93">
        <f>((AO48+AO49+AO50)/(1+'Inputs-Preise'!$H$7)^AO47)</f>
        <v>0</v>
      </c>
      <c r="AP51" s="93">
        <f>((AP48+AP49+AP50)/(1+'Inputs-Preise'!$H$7)^AP47)</f>
        <v>0</v>
      </c>
      <c r="AQ51" s="93">
        <f>((AQ48+AQ49+AQ50)/(1+'Inputs-Preise'!$H$7)^AQ47)</f>
        <v>0</v>
      </c>
      <c r="AR51" s="93">
        <f>((AR48+AR49+AR50)/(1+'Inputs-Preise'!$H$7)^AR47)</f>
        <v>0</v>
      </c>
      <c r="AS51" s="93">
        <f>((AS48+AS49+AS50)/(1+'Inputs-Preise'!$H$7)^AS47)</f>
        <v>0</v>
      </c>
      <c r="AT51" s="93">
        <f>((AT48+AT49+AT50)/(1+'Inputs-Preise'!$H$7)^AT47)</f>
        <v>0</v>
      </c>
      <c r="AU51" s="93">
        <f>((AU48+AU49+AU50)/(1+'Inputs-Preise'!$H$7)^AU47)</f>
        <v>0</v>
      </c>
      <c r="AV51" s="93">
        <f>((AV48+AV49+AV50)/(1+'Inputs-Preise'!$H$7)^AV47)</f>
        <v>0</v>
      </c>
      <c r="AW51" s="93">
        <f>((AW48+AW49+AW50)/(1+'Inputs-Preise'!$H$7)^AW47)</f>
        <v>0</v>
      </c>
      <c r="AX51" s="93">
        <f>((AX48+AX49+AX50)/(1+'Inputs-Preise'!$H$7)^AX47)</f>
        <v>0</v>
      </c>
      <c r="AY51" s="93">
        <f>((AY48+AY49+AY50)/(1+'Inputs-Preise'!$H$7)^AY47)</f>
        <v>0</v>
      </c>
      <c r="AZ51" s="93">
        <f>((AZ48+AZ49+AZ50)/(1+'Inputs-Preise'!$H$7)^AZ47)</f>
        <v>0</v>
      </c>
      <c r="BA51" s="93">
        <f>((BA48+BA49+BA50)/(1+'Inputs-Preise'!$H$7)^BA47)</f>
        <v>0</v>
      </c>
      <c r="BB51" s="93">
        <f>((BB48+BB49+BB50)/(1+'Inputs-Preise'!$H$7)^BB47)</f>
        <v>0</v>
      </c>
      <c r="BC51" s="93">
        <f>((BC48+BC49+BC50)/(1+'Inputs-Preise'!$H$7)^BC47)</f>
        <v>0</v>
      </c>
      <c r="BD51" s="93">
        <f>((BD48+BD49+BD50)/(1+'Inputs-Preise'!$H$7)^BD47)</f>
        <v>0</v>
      </c>
      <c r="BE51" s="93">
        <f>((BE48+BE49+BE50)/(1+'Inputs-Preise'!$H$7)^BE47)</f>
        <v>0</v>
      </c>
      <c r="BF51" s="93">
        <f>((BF48+BF49+BF50)/(1+'Inputs-Preise'!$H$7)^BF47)</f>
        <v>0</v>
      </c>
      <c r="BG51" s="93">
        <f>((BG48+BG49+BG50)/(1+'Inputs-Preise'!$H$7)^BG47)</f>
        <v>0</v>
      </c>
      <c r="BH51" s="93">
        <f>((BH48+BH49+BH50)/(1+'Inputs-Preise'!$H$7)^BH47)</f>
        <v>0</v>
      </c>
      <c r="BI51" s="93">
        <f>((BI48+BI49+BI50)/(1+'Inputs-Preise'!$H$7)^BI47)</f>
        <v>0</v>
      </c>
      <c r="BJ51" s="93">
        <f>((BJ48+BJ49+BJ50)/(1+'Inputs-Preise'!$H$7)^BJ47)</f>
        <v>0</v>
      </c>
      <c r="BK51" s="93">
        <f>((BK48+BK49+BK50)/(1+'Inputs-Preise'!$H$7)^BK47)</f>
        <v>0</v>
      </c>
      <c r="BL51" s="93">
        <f>((BL48+BL49+BL50)/(1+'Inputs-Preise'!$H$7)^BL47)</f>
        <v>0</v>
      </c>
      <c r="BM51" s="93">
        <f>((BM48+BM49+BM50)/(1+'Inputs-Preise'!$H$7)^BM47)</f>
        <v>0</v>
      </c>
      <c r="BN51" s="93">
        <f>((BN48+BN49+BN50)/(1+'Inputs-Preise'!$H$7)^BN47)</f>
        <v>0</v>
      </c>
      <c r="BO51" s="93">
        <f>((BO48+BO49+BO50)/(1+'Inputs-Preise'!$H$7)^BO47)</f>
        <v>0</v>
      </c>
    </row>
    <row r="52" spans="2:67" s="7" customFormat="1" ht="15" customHeight="1" x14ac:dyDescent="0.25">
      <c r="B52" s="150"/>
      <c r="C52" s="11"/>
      <c r="D52" s="45"/>
      <c r="E52" s="45"/>
      <c r="F52" s="101"/>
      <c r="G52" s="115"/>
      <c r="H52" s="142"/>
      <c r="I52" s="23"/>
      <c r="J52" s="93"/>
      <c r="K52" s="93"/>
      <c r="L52" s="216"/>
      <c r="M52" s="216"/>
      <c r="N52" s="216"/>
      <c r="O52" s="36"/>
      <c r="P52" s="36"/>
      <c r="Q52" s="36"/>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row>
    <row r="53" spans="2:67" s="7" customFormat="1" ht="15" customHeight="1" x14ac:dyDescent="0.25">
      <c r="B53" s="150"/>
      <c r="C53" s="11"/>
      <c r="D53" s="45"/>
      <c r="E53" s="45"/>
      <c r="F53" s="101"/>
      <c r="G53" s="115"/>
      <c r="H53" s="142"/>
      <c r="I53" s="23"/>
      <c r="J53" s="93"/>
      <c r="K53" s="93"/>
      <c r="L53" s="216"/>
      <c r="M53" s="216"/>
      <c r="N53" s="216"/>
      <c r="O53" s="36"/>
      <c r="P53" s="36"/>
      <c r="Q53" s="36"/>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row>
    <row r="54" spans="2:67" s="7" customFormat="1" ht="15" customHeight="1" x14ac:dyDescent="0.25">
      <c r="B54" s="150"/>
      <c r="C54" s="11"/>
      <c r="D54" s="21" t="s">
        <v>9</v>
      </c>
      <c r="E54" s="21"/>
      <c r="F54" s="12"/>
      <c r="G54" s="64"/>
      <c r="H54" s="151"/>
      <c r="I54" s="13"/>
      <c r="J54" s="198"/>
      <c r="K54" s="198"/>
      <c r="L54" s="216"/>
      <c r="M54" s="216"/>
      <c r="N54" s="311" t="s">
        <v>177</v>
      </c>
      <c r="O54" s="311"/>
      <c r="P54" s="311"/>
      <c r="Q54" s="240"/>
      <c r="R54" s="222">
        <v>1</v>
      </c>
      <c r="S54" s="223">
        <v>2</v>
      </c>
      <c r="T54" s="223">
        <v>3</v>
      </c>
      <c r="U54" s="223">
        <v>4</v>
      </c>
      <c r="V54" s="223">
        <v>5</v>
      </c>
      <c r="W54" s="223">
        <v>6</v>
      </c>
      <c r="X54" s="223">
        <v>7</v>
      </c>
      <c r="Y54" s="223">
        <v>8</v>
      </c>
      <c r="Z54" s="223">
        <v>9</v>
      </c>
      <c r="AA54" s="223">
        <v>10</v>
      </c>
      <c r="AB54" s="223">
        <v>11</v>
      </c>
      <c r="AC54" s="223">
        <v>12</v>
      </c>
      <c r="AD54" s="223">
        <v>13</v>
      </c>
      <c r="AE54" s="223">
        <v>14</v>
      </c>
      <c r="AF54" s="223">
        <v>15</v>
      </c>
      <c r="AG54" s="223">
        <v>16</v>
      </c>
      <c r="AH54" s="223">
        <v>17</v>
      </c>
      <c r="AI54" s="223">
        <v>18</v>
      </c>
      <c r="AJ54" s="223">
        <v>19</v>
      </c>
      <c r="AK54" s="223">
        <v>20</v>
      </c>
      <c r="AL54" s="223">
        <v>21</v>
      </c>
      <c r="AM54" s="223">
        <v>22</v>
      </c>
      <c r="AN54" s="223">
        <v>23</v>
      </c>
      <c r="AO54" s="223">
        <v>24</v>
      </c>
      <c r="AP54" s="223">
        <v>25</v>
      </c>
      <c r="AQ54" s="223">
        <v>26</v>
      </c>
      <c r="AR54" s="223">
        <v>27</v>
      </c>
      <c r="AS54" s="223">
        <v>28</v>
      </c>
      <c r="AT54" s="223">
        <v>29</v>
      </c>
      <c r="AU54" s="223">
        <v>30</v>
      </c>
      <c r="AV54" s="223">
        <v>31</v>
      </c>
      <c r="AW54" s="223">
        <v>32</v>
      </c>
      <c r="AX54" s="223">
        <v>33</v>
      </c>
      <c r="AY54" s="223">
        <v>34</v>
      </c>
      <c r="AZ54" s="223">
        <v>35</v>
      </c>
      <c r="BA54" s="223">
        <v>36</v>
      </c>
      <c r="BB54" s="223">
        <v>37</v>
      </c>
      <c r="BC54" s="223">
        <v>38</v>
      </c>
      <c r="BD54" s="223">
        <v>39</v>
      </c>
      <c r="BE54" s="223">
        <v>40</v>
      </c>
      <c r="BF54" s="223">
        <v>41</v>
      </c>
      <c r="BG54" s="223">
        <v>42</v>
      </c>
      <c r="BH54" s="223">
        <v>43</v>
      </c>
      <c r="BI54" s="223">
        <v>44</v>
      </c>
      <c r="BJ54" s="223">
        <v>45</v>
      </c>
      <c r="BK54" s="223">
        <v>46</v>
      </c>
      <c r="BL54" s="223">
        <v>47</v>
      </c>
      <c r="BM54" s="223">
        <v>48</v>
      </c>
      <c r="BN54" s="223">
        <v>49</v>
      </c>
      <c r="BO54" s="223">
        <v>50</v>
      </c>
    </row>
    <row r="55" spans="2:67" s="7" customFormat="1" ht="15" customHeight="1" x14ac:dyDescent="0.25">
      <c r="B55" s="150"/>
      <c r="C55" s="11"/>
      <c r="D55" s="45" t="s">
        <v>44</v>
      </c>
      <c r="E55" s="45"/>
      <c r="F55" s="261">
        <f>SUM(F12*G55)</f>
        <v>0</v>
      </c>
      <c r="G55" s="69">
        <v>4.5</v>
      </c>
      <c r="H55" s="152" t="s">
        <v>76</v>
      </c>
      <c r="I55" s="13"/>
      <c r="J55" s="93" t="s">
        <v>178</v>
      </c>
      <c r="K55" s="93"/>
      <c r="L55" s="216"/>
      <c r="M55" s="216"/>
      <c r="N55" s="216"/>
      <c r="O55" s="241" t="s">
        <v>80</v>
      </c>
      <c r="P55" s="35" t="s">
        <v>155</v>
      </c>
      <c r="Q55" s="242"/>
      <c r="R55" s="93">
        <f>((F55)*(1+'Inputs-Preise'!$H$11))</f>
        <v>0</v>
      </c>
      <c r="S55" s="93">
        <f>((R55)*(1+'Inputs-Preise'!$H$11))</f>
        <v>0</v>
      </c>
      <c r="T55" s="93">
        <f>((S55)*(1+'Inputs-Preise'!$H$11))</f>
        <v>0</v>
      </c>
      <c r="U55" s="93">
        <f>((T55)*(1+'Inputs-Preise'!$H$11))</f>
        <v>0</v>
      </c>
      <c r="V55" s="93">
        <f>((U55)*(1+'Inputs-Preise'!$H$11))</f>
        <v>0</v>
      </c>
      <c r="W55" s="93">
        <f>((V55)*(1+'Inputs-Preise'!$H$11))</f>
        <v>0</v>
      </c>
      <c r="X55" s="93">
        <f>((W55)*(1+'Inputs-Preise'!$H$11))</f>
        <v>0</v>
      </c>
      <c r="Y55" s="93">
        <f>((X55)*(1+'Inputs-Preise'!$H$11))</f>
        <v>0</v>
      </c>
      <c r="Z55" s="93">
        <f>((Y55)*(1+'Inputs-Preise'!$H$11))</f>
        <v>0</v>
      </c>
      <c r="AA55" s="93">
        <f>((Z55)*(1+'Inputs-Preise'!$H$11))</f>
        <v>0</v>
      </c>
      <c r="AB55" s="93">
        <f>((AA55)*(1+'Inputs-Preise'!$H$11))</f>
        <v>0</v>
      </c>
      <c r="AC55" s="93">
        <f>((AB55)*(1+'Inputs-Preise'!$H$11))</f>
        <v>0</v>
      </c>
      <c r="AD55" s="93">
        <f>((AC55)*(1+'Inputs-Preise'!$H$11))</f>
        <v>0</v>
      </c>
      <c r="AE55" s="93">
        <f>((AD55)*(1+'Inputs-Preise'!$H$11))</f>
        <v>0</v>
      </c>
      <c r="AF55" s="93">
        <f>((AE55)*(1+'Inputs-Preise'!$H$11))</f>
        <v>0</v>
      </c>
      <c r="AG55" s="93">
        <f>((AF55)*(1+'Inputs-Preise'!$H$11))</f>
        <v>0</v>
      </c>
      <c r="AH55" s="93">
        <f>((AG55)*(1+'Inputs-Preise'!$H$11))</f>
        <v>0</v>
      </c>
      <c r="AI55" s="93">
        <f>((AH55)*(1+'Inputs-Preise'!$H$11))</f>
        <v>0</v>
      </c>
      <c r="AJ55" s="93">
        <f>((AI55)*(1+'Inputs-Preise'!$H$11))</f>
        <v>0</v>
      </c>
      <c r="AK55" s="93">
        <f>((AJ55)*(1+'Inputs-Preise'!$H$11))</f>
        <v>0</v>
      </c>
      <c r="AL55" s="93">
        <f>((AK55)*(1+'Inputs-Preise'!$H$11))</f>
        <v>0</v>
      </c>
      <c r="AM55" s="93">
        <f>((AL55)*(1+'Inputs-Preise'!$H$11))</f>
        <v>0</v>
      </c>
      <c r="AN55" s="93">
        <f>((AM55)*(1+'Inputs-Preise'!$H$11))</f>
        <v>0</v>
      </c>
      <c r="AO55" s="93">
        <f>((AN55)*(1+'Inputs-Preise'!$H$11))</f>
        <v>0</v>
      </c>
      <c r="AP55" s="93">
        <f>((AO55)*(1+'Inputs-Preise'!$H$11))</f>
        <v>0</v>
      </c>
      <c r="AQ55" s="93">
        <f>((AP55)*(1+'Inputs-Preise'!$H$11))</f>
        <v>0</v>
      </c>
      <c r="AR55" s="93">
        <f>((AQ55)*(1+'Inputs-Preise'!$H$11))</f>
        <v>0</v>
      </c>
      <c r="AS55" s="93">
        <f>((AR55)*(1+'Inputs-Preise'!$H$11))</f>
        <v>0</v>
      </c>
      <c r="AT55" s="93">
        <f>((AS55)*(1+'Inputs-Preise'!$H$11))</f>
        <v>0</v>
      </c>
      <c r="AU55" s="93">
        <f>((AT55)*(1+'Inputs-Preise'!$H$11))</f>
        <v>0</v>
      </c>
      <c r="AV55" s="93">
        <f>((AU55)*(1+'Inputs-Preise'!$H$11))</f>
        <v>0</v>
      </c>
      <c r="AW55" s="93">
        <f>((AV55)*(1+'Inputs-Preise'!$H$11))</f>
        <v>0</v>
      </c>
      <c r="AX55" s="93">
        <f>((AW55)*(1+'Inputs-Preise'!$H$11))</f>
        <v>0</v>
      </c>
      <c r="AY55" s="93">
        <f>((AX55)*(1+'Inputs-Preise'!$H$11))</f>
        <v>0</v>
      </c>
      <c r="AZ55" s="93">
        <f>((AY55)*(1+'Inputs-Preise'!$H$11))</f>
        <v>0</v>
      </c>
      <c r="BA55" s="93">
        <f>((AZ55)*(1+'Inputs-Preise'!$H$11))</f>
        <v>0</v>
      </c>
      <c r="BB55" s="93">
        <f>((BA55)*(1+'Inputs-Preise'!$H$11))</f>
        <v>0</v>
      </c>
      <c r="BC55" s="93">
        <f>((BB55)*(1+'Inputs-Preise'!$H$11))</f>
        <v>0</v>
      </c>
      <c r="BD55" s="93">
        <f>((BC55)*(1+'Inputs-Preise'!$H$11))</f>
        <v>0</v>
      </c>
      <c r="BE55" s="93">
        <f>((BD55)*(1+'Inputs-Preise'!$H$11))</f>
        <v>0</v>
      </c>
      <c r="BF55" s="93">
        <f>((BE55)*(1+'Inputs-Preise'!$H$11))</f>
        <v>0</v>
      </c>
      <c r="BG55" s="93">
        <f>((BF55)*(1+'Inputs-Preise'!$H$11))</f>
        <v>0</v>
      </c>
      <c r="BH55" s="93">
        <f>((BG55)*(1+'Inputs-Preise'!$H$11))</f>
        <v>0</v>
      </c>
      <c r="BI55" s="93">
        <f>((BH55)*(1+'Inputs-Preise'!$H$11))</f>
        <v>0</v>
      </c>
      <c r="BJ55" s="93">
        <f>((BI55)*(1+'Inputs-Preise'!$H$11))</f>
        <v>0</v>
      </c>
      <c r="BK55" s="93">
        <f>((BJ55)*(1+'Inputs-Preise'!$H$11))</f>
        <v>0</v>
      </c>
      <c r="BL55" s="93">
        <f>((BK55)*(1+'Inputs-Preise'!$H$11))</f>
        <v>0</v>
      </c>
      <c r="BM55" s="93">
        <f>((BL55)*(1+'Inputs-Preise'!$H$11))</f>
        <v>0</v>
      </c>
      <c r="BN55" s="93">
        <f>((BM55)*(1+'Inputs-Preise'!$H$11))</f>
        <v>0</v>
      </c>
      <c r="BO55" s="93">
        <f>((BN55)*(1+'Inputs-Preise'!$H$11))</f>
        <v>0</v>
      </c>
    </row>
    <row r="56" spans="2:67" s="7" customFormat="1" ht="15" customHeight="1" x14ac:dyDescent="0.25">
      <c r="B56" s="150"/>
      <c r="C56" s="11"/>
      <c r="D56" s="45" t="s">
        <v>45</v>
      </c>
      <c r="E56" s="45"/>
      <c r="F56" s="261">
        <f>SUM((F8*J8)+(F9*J9)+(F10*J10))</f>
        <v>0</v>
      </c>
      <c r="G56" s="64"/>
      <c r="H56" s="151"/>
      <c r="I56" s="13"/>
      <c r="J56" s="93" t="s">
        <v>77</v>
      </c>
      <c r="K56" s="93"/>
      <c r="L56" s="216"/>
      <c r="M56" s="216"/>
      <c r="N56" s="216"/>
      <c r="O56" s="241" t="s">
        <v>80</v>
      </c>
      <c r="P56" s="35" t="s">
        <v>155</v>
      </c>
      <c r="Q56" s="242"/>
      <c r="R56" s="93">
        <f>((F56)*(1+'Inputs-Preise'!$H$11))</f>
        <v>0</v>
      </c>
      <c r="S56" s="93">
        <f>((R56)*(1+'Inputs-Preise'!$H$11))</f>
        <v>0</v>
      </c>
      <c r="T56" s="93">
        <f>((S56)*(1+'Inputs-Preise'!$H$11))</f>
        <v>0</v>
      </c>
      <c r="U56" s="93">
        <f>((T56)*(1+'Inputs-Preise'!$H$11))</f>
        <v>0</v>
      </c>
      <c r="V56" s="93">
        <f>((U56)*(1+'Inputs-Preise'!$H$11))</f>
        <v>0</v>
      </c>
      <c r="W56" s="93">
        <f>((V56)*(1+'Inputs-Preise'!$H$11))</f>
        <v>0</v>
      </c>
      <c r="X56" s="93">
        <f>((W56)*(1+'Inputs-Preise'!$H$11))</f>
        <v>0</v>
      </c>
      <c r="Y56" s="93">
        <f>((X56)*(1+'Inputs-Preise'!$H$11))</f>
        <v>0</v>
      </c>
      <c r="Z56" s="93">
        <f>((Y56)*(1+'Inputs-Preise'!$H$11))</f>
        <v>0</v>
      </c>
      <c r="AA56" s="93">
        <f>((Z56)*(1+'Inputs-Preise'!$H$11))</f>
        <v>0</v>
      </c>
      <c r="AB56" s="93">
        <f>((AA56)*(1+'Inputs-Preise'!$H$11))</f>
        <v>0</v>
      </c>
      <c r="AC56" s="93">
        <f>((AB56)*(1+'Inputs-Preise'!$H$11))</f>
        <v>0</v>
      </c>
      <c r="AD56" s="93">
        <f>((AC56)*(1+'Inputs-Preise'!$H$11))</f>
        <v>0</v>
      </c>
      <c r="AE56" s="93">
        <f>((AD56)*(1+'Inputs-Preise'!$H$11))</f>
        <v>0</v>
      </c>
      <c r="AF56" s="93">
        <f>((AE56)*(1+'Inputs-Preise'!$H$11))</f>
        <v>0</v>
      </c>
      <c r="AG56" s="93">
        <f>((AF56)*(1+'Inputs-Preise'!$H$11))</f>
        <v>0</v>
      </c>
      <c r="AH56" s="93">
        <f>((AG56)*(1+'Inputs-Preise'!$H$11))</f>
        <v>0</v>
      </c>
      <c r="AI56" s="93">
        <f>((AH56)*(1+'Inputs-Preise'!$H$11))</f>
        <v>0</v>
      </c>
      <c r="AJ56" s="93">
        <f>((AI56)*(1+'Inputs-Preise'!$H$11))</f>
        <v>0</v>
      </c>
      <c r="AK56" s="93">
        <f>((AJ56)*(1+'Inputs-Preise'!$H$11))</f>
        <v>0</v>
      </c>
      <c r="AL56" s="93">
        <f>((AK56)*(1+'Inputs-Preise'!$H$11))</f>
        <v>0</v>
      </c>
      <c r="AM56" s="93">
        <f>((AL56)*(1+'Inputs-Preise'!$H$11))</f>
        <v>0</v>
      </c>
      <c r="AN56" s="93">
        <f>((AM56)*(1+'Inputs-Preise'!$H$11))</f>
        <v>0</v>
      </c>
      <c r="AO56" s="93">
        <f>((AN56)*(1+'Inputs-Preise'!$H$11))</f>
        <v>0</v>
      </c>
      <c r="AP56" s="93">
        <f>((AO56)*(1+'Inputs-Preise'!$H$11))</f>
        <v>0</v>
      </c>
      <c r="AQ56" s="93">
        <f>((AP56)*(1+'Inputs-Preise'!$H$11))</f>
        <v>0</v>
      </c>
      <c r="AR56" s="93">
        <f>((AQ56)*(1+'Inputs-Preise'!$H$11))</f>
        <v>0</v>
      </c>
      <c r="AS56" s="93">
        <f>((AR56)*(1+'Inputs-Preise'!$H$11))</f>
        <v>0</v>
      </c>
      <c r="AT56" s="93">
        <f>((AS56)*(1+'Inputs-Preise'!$H$11))</f>
        <v>0</v>
      </c>
      <c r="AU56" s="93">
        <f>((AT56)*(1+'Inputs-Preise'!$H$11))</f>
        <v>0</v>
      </c>
      <c r="AV56" s="93">
        <f>((AU56)*(1+'Inputs-Preise'!$H$11))</f>
        <v>0</v>
      </c>
      <c r="AW56" s="93">
        <f>((AV56)*(1+'Inputs-Preise'!$H$11))</f>
        <v>0</v>
      </c>
      <c r="AX56" s="93">
        <f>((AW56)*(1+'Inputs-Preise'!$H$11))</f>
        <v>0</v>
      </c>
      <c r="AY56" s="93">
        <f>((AX56)*(1+'Inputs-Preise'!$H$11))</f>
        <v>0</v>
      </c>
      <c r="AZ56" s="93">
        <f>((AY56)*(1+'Inputs-Preise'!$H$11))</f>
        <v>0</v>
      </c>
      <c r="BA56" s="93">
        <f>((AZ56)*(1+'Inputs-Preise'!$H$11))</f>
        <v>0</v>
      </c>
      <c r="BB56" s="93">
        <f>((BA56)*(1+'Inputs-Preise'!$H$11))</f>
        <v>0</v>
      </c>
      <c r="BC56" s="93">
        <f>((BB56)*(1+'Inputs-Preise'!$H$11))</f>
        <v>0</v>
      </c>
      <c r="BD56" s="93">
        <f>((BC56)*(1+'Inputs-Preise'!$H$11))</f>
        <v>0</v>
      </c>
      <c r="BE56" s="93">
        <f>((BD56)*(1+'Inputs-Preise'!$H$11))</f>
        <v>0</v>
      </c>
      <c r="BF56" s="93">
        <f>((BE56)*(1+'Inputs-Preise'!$H$11))</f>
        <v>0</v>
      </c>
      <c r="BG56" s="93">
        <f>((BF56)*(1+'Inputs-Preise'!$H$11))</f>
        <v>0</v>
      </c>
      <c r="BH56" s="93">
        <f>((BG56)*(1+'Inputs-Preise'!$H$11))</f>
        <v>0</v>
      </c>
      <c r="BI56" s="93">
        <f>((BH56)*(1+'Inputs-Preise'!$H$11))</f>
        <v>0</v>
      </c>
      <c r="BJ56" s="93">
        <f>((BI56)*(1+'Inputs-Preise'!$H$11))</f>
        <v>0</v>
      </c>
      <c r="BK56" s="93">
        <f>((BJ56)*(1+'Inputs-Preise'!$H$11))</f>
        <v>0</v>
      </c>
      <c r="BL56" s="93">
        <f>((BK56)*(1+'Inputs-Preise'!$H$11))</f>
        <v>0</v>
      </c>
      <c r="BM56" s="93">
        <f>((BL56)*(1+'Inputs-Preise'!$H$11))</f>
        <v>0</v>
      </c>
      <c r="BN56" s="93">
        <f>((BM56)*(1+'Inputs-Preise'!$H$11))</f>
        <v>0</v>
      </c>
      <c r="BO56" s="93">
        <f>((BN56)*(1+'Inputs-Preise'!$H$11))</f>
        <v>0</v>
      </c>
    </row>
    <row r="57" spans="2:67" s="7" customFormat="1" ht="15" customHeight="1" x14ac:dyDescent="0.25">
      <c r="B57" s="150"/>
      <c r="C57" s="11"/>
      <c r="D57" s="45" t="s">
        <v>46</v>
      </c>
      <c r="E57" s="45"/>
      <c r="F57" s="261">
        <f>SUM(F12*G57)</f>
        <v>0</v>
      </c>
      <c r="G57" s="68">
        <f>17/3*0.25*1</f>
        <v>1.4166666666666667</v>
      </c>
      <c r="H57" s="151" t="s">
        <v>76</v>
      </c>
      <c r="I57" s="13"/>
      <c r="J57" s="93" t="s">
        <v>48</v>
      </c>
      <c r="K57" s="93"/>
      <c r="L57" s="216"/>
      <c r="M57" s="216"/>
      <c r="N57" s="216"/>
      <c r="O57" s="241" t="s">
        <v>80</v>
      </c>
      <c r="P57" s="35" t="s">
        <v>155</v>
      </c>
      <c r="Q57" s="242"/>
      <c r="R57" s="93">
        <f>((F57)*(1+'Inputs-Preise'!$H$11))</f>
        <v>0</v>
      </c>
      <c r="S57" s="93">
        <f>((R57)*(1+'Inputs-Preise'!$H$11))</f>
        <v>0</v>
      </c>
      <c r="T57" s="93">
        <f>((S57)*(1+'Inputs-Preise'!$H$11))</f>
        <v>0</v>
      </c>
      <c r="U57" s="93">
        <f>((T57)*(1+'Inputs-Preise'!$H$11))</f>
        <v>0</v>
      </c>
      <c r="V57" s="93">
        <f>((U57)*(1+'Inputs-Preise'!$H$11))</f>
        <v>0</v>
      </c>
      <c r="W57" s="93">
        <f>((V57)*(1+'Inputs-Preise'!$H$11))</f>
        <v>0</v>
      </c>
      <c r="X57" s="93">
        <f>((W57)*(1+'Inputs-Preise'!$H$11))</f>
        <v>0</v>
      </c>
      <c r="Y57" s="93">
        <f>((X57)*(1+'Inputs-Preise'!$H$11))</f>
        <v>0</v>
      </c>
      <c r="Z57" s="93">
        <f>((Y57)*(1+'Inputs-Preise'!$H$11))</f>
        <v>0</v>
      </c>
      <c r="AA57" s="93">
        <f>((Z57)*(1+'Inputs-Preise'!$H$11))</f>
        <v>0</v>
      </c>
      <c r="AB57" s="93">
        <f>((AA57)*(1+'Inputs-Preise'!$H$11))</f>
        <v>0</v>
      </c>
      <c r="AC57" s="93">
        <f>((AB57)*(1+'Inputs-Preise'!$H$11))</f>
        <v>0</v>
      </c>
      <c r="AD57" s="93">
        <f>((AC57)*(1+'Inputs-Preise'!$H$11))</f>
        <v>0</v>
      </c>
      <c r="AE57" s="93">
        <f>((AD57)*(1+'Inputs-Preise'!$H$11))</f>
        <v>0</v>
      </c>
      <c r="AF57" s="93">
        <f>((AE57)*(1+'Inputs-Preise'!$H$11))</f>
        <v>0</v>
      </c>
      <c r="AG57" s="93">
        <f>((AF57)*(1+'Inputs-Preise'!$H$11))</f>
        <v>0</v>
      </c>
      <c r="AH57" s="93">
        <f>((AG57)*(1+'Inputs-Preise'!$H$11))</f>
        <v>0</v>
      </c>
      <c r="AI57" s="93">
        <f>((AH57)*(1+'Inputs-Preise'!$H$11))</f>
        <v>0</v>
      </c>
      <c r="AJ57" s="93">
        <f>((AI57)*(1+'Inputs-Preise'!$H$11))</f>
        <v>0</v>
      </c>
      <c r="AK57" s="93">
        <f>((AJ57)*(1+'Inputs-Preise'!$H$11))</f>
        <v>0</v>
      </c>
      <c r="AL57" s="93">
        <f>((AK57)*(1+'Inputs-Preise'!$H$11))</f>
        <v>0</v>
      </c>
      <c r="AM57" s="93">
        <f>((AL57)*(1+'Inputs-Preise'!$H$11))</f>
        <v>0</v>
      </c>
      <c r="AN57" s="93">
        <f>((AM57)*(1+'Inputs-Preise'!$H$11))</f>
        <v>0</v>
      </c>
      <c r="AO57" s="93">
        <f>((AN57)*(1+'Inputs-Preise'!$H$11))</f>
        <v>0</v>
      </c>
      <c r="AP57" s="93">
        <f>((AO57)*(1+'Inputs-Preise'!$H$11))</f>
        <v>0</v>
      </c>
      <c r="AQ57" s="93">
        <f>((AP57)*(1+'Inputs-Preise'!$H$11))</f>
        <v>0</v>
      </c>
      <c r="AR57" s="93">
        <f>((AQ57)*(1+'Inputs-Preise'!$H$11))</f>
        <v>0</v>
      </c>
      <c r="AS57" s="93">
        <f>((AR57)*(1+'Inputs-Preise'!$H$11))</f>
        <v>0</v>
      </c>
      <c r="AT57" s="93">
        <f>((AS57)*(1+'Inputs-Preise'!$H$11))</f>
        <v>0</v>
      </c>
      <c r="AU57" s="93">
        <f>((AT57)*(1+'Inputs-Preise'!$H$11))</f>
        <v>0</v>
      </c>
      <c r="AV57" s="93">
        <f>((AU57)*(1+'Inputs-Preise'!$H$11))</f>
        <v>0</v>
      </c>
      <c r="AW57" s="93">
        <f>((AV57)*(1+'Inputs-Preise'!$H$11))</f>
        <v>0</v>
      </c>
      <c r="AX57" s="93">
        <f>((AW57)*(1+'Inputs-Preise'!$H$11))</f>
        <v>0</v>
      </c>
      <c r="AY57" s="93">
        <f>((AX57)*(1+'Inputs-Preise'!$H$11))</f>
        <v>0</v>
      </c>
      <c r="AZ57" s="93">
        <f>((AY57)*(1+'Inputs-Preise'!$H$11))</f>
        <v>0</v>
      </c>
      <c r="BA57" s="93">
        <f>((AZ57)*(1+'Inputs-Preise'!$H$11))</f>
        <v>0</v>
      </c>
      <c r="BB57" s="93">
        <f>((BA57)*(1+'Inputs-Preise'!$H$11))</f>
        <v>0</v>
      </c>
      <c r="BC57" s="93">
        <f>((BB57)*(1+'Inputs-Preise'!$H$11))</f>
        <v>0</v>
      </c>
      <c r="BD57" s="93">
        <f>((BC57)*(1+'Inputs-Preise'!$H$11))</f>
        <v>0</v>
      </c>
      <c r="BE57" s="93">
        <f>((BD57)*(1+'Inputs-Preise'!$H$11))</f>
        <v>0</v>
      </c>
      <c r="BF57" s="93">
        <f>((BE57)*(1+'Inputs-Preise'!$H$11))</f>
        <v>0</v>
      </c>
      <c r="BG57" s="93">
        <f>((BF57)*(1+'Inputs-Preise'!$H$11))</f>
        <v>0</v>
      </c>
      <c r="BH57" s="93">
        <f>((BG57)*(1+'Inputs-Preise'!$H$11))</f>
        <v>0</v>
      </c>
      <c r="BI57" s="93">
        <f>((BH57)*(1+'Inputs-Preise'!$H$11))</f>
        <v>0</v>
      </c>
      <c r="BJ57" s="93">
        <f>((BI57)*(1+'Inputs-Preise'!$H$11))</f>
        <v>0</v>
      </c>
      <c r="BK57" s="93">
        <f>((BJ57)*(1+'Inputs-Preise'!$H$11))</f>
        <v>0</v>
      </c>
      <c r="BL57" s="93">
        <f>((BK57)*(1+'Inputs-Preise'!$H$11))</f>
        <v>0</v>
      </c>
      <c r="BM57" s="93">
        <f>((BL57)*(1+'Inputs-Preise'!$H$11))</f>
        <v>0</v>
      </c>
      <c r="BN57" s="93">
        <f>((BM57)*(1+'Inputs-Preise'!$H$11))</f>
        <v>0</v>
      </c>
      <c r="BO57" s="93">
        <f>((BN57)*(1+'Inputs-Preise'!$H$11))</f>
        <v>0</v>
      </c>
    </row>
    <row r="58" spans="2:67" s="7" customFormat="1" ht="15" customHeight="1" x14ac:dyDescent="0.25">
      <c r="B58" s="150"/>
      <c r="C58" s="11"/>
      <c r="D58" s="45" t="s">
        <v>50</v>
      </c>
      <c r="E58" s="45"/>
      <c r="F58" s="261">
        <f>SUM(F6*G58)</f>
        <v>0</v>
      </c>
      <c r="G58" s="68">
        <f>17/300*100*1</f>
        <v>5.6666666666666661</v>
      </c>
      <c r="H58" s="151" t="s">
        <v>76</v>
      </c>
      <c r="I58" s="23"/>
      <c r="J58" s="243" t="s">
        <v>78</v>
      </c>
      <c r="K58" s="243"/>
      <c r="L58" s="216"/>
      <c r="M58" s="216"/>
      <c r="N58" s="216"/>
      <c r="O58" s="241" t="s">
        <v>80</v>
      </c>
      <c r="P58" s="35" t="s">
        <v>155</v>
      </c>
      <c r="Q58" s="242"/>
      <c r="R58" s="93">
        <f>((F58)*(1+'Inputs-Preise'!$H$11))</f>
        <v>0</v>
      </c>
      <c r="S58" s="93">
        <f>((R58)*(1+'Inputs-Preise'!$H$11))</f>
        <v>0</v>
      </c>
      <c r="T58" s="93">
        <f>((S58)*(1+'Inputs-Preise'!$H$11))</f>
        <v>0</v>
      </c>
      <c r="U58" s="93">
        <f>((T58)*(1+'Inputs-Preise'!$H$11))</f>
        <v>0</v>
      </c>
      <c r="V58" s="93">
        <f>((U58)*(1+'Inputs-Preise'!$H$11))</f>
        <v>0</v>
      </c>
      <c r="W58" s="93">
        <f>((V58)*(1+'Inputs-Preise'!$H$11))</f>
        <v>0</v>
      </c>
      <c r="X58" s="93">
        <f>((W58)*(1+'Inputs-Preise'!$H$11))</f>
        <v>0</v>
      </c>
      <c r="Y58" s="93">
        <f>((X58)*(1+'Inputs-Preise'!$H$11))</f>
        <v>0</v>
      </c>
      <c r="Z58" s="93">
        <f>((Y58)*(1+'Inputs-Preise'!$H$11))</f>
        <v>0</v>
      </c>
      <c r="AA58" s="93">
        <f>((Z58)*(1+'Inputs-Preise'!$H$11))</f>
        <v>0</v>
      </c>
      <c r="AB58" s="93">
        <f>((AA58)*(1+'Inputs-Preise'!$H$11))</f>
        <v>0</v>
      </c>
      <c r="AC58" s="93">
        <f>((AB58)*(1+'Inputs-Preise'!$H$11))</f>
        <v>0</v>
      </c>
      <c r="AD58" s="93">
        <f>((AC58)*(1+'Inputs-Preise'!$H$11))</f>
        <v>0</v>
      </c>
      <c r="AE58" s="93">
        <f>((AD58)*(1+'Inputs-Preise'!$H$11))</f>
        <v>0</v>
      </c>
      <c r="AF58" s="93">
        <f>((AE58)*(1+'Inputs-Preise'!$H$11))</f>
        <v>0</v>
      </c>
      <c r="AG58" s="93">
        <f>((AF58)*(1+'Inputs-Preise'!$H$11))</f>
        <v>0</v>
      </c>
      <c r="AH58" s="93">
        <f>((AG58)*(1+'Inputs-Preise'!$H$11))</f>
        <v>0</v>
      </c>
      <c r="AI58" s="93">
        <f>((AH58)*(1+'Inputs-Preise'!$H$11))</f>
        <v>0</v>
      </c>
      <c r="AJ58" s="93">
        <f>((AI58)*(1+'Inputs-Preise'!$H$11))</f>
        <v>0</v>
      </c>
      <c r="AK58" s="93">
        <f>((AJ58)*(1+'Inputs-Preise'!$H$11))</f>
        <v>0</v>
      </c>
      <c r="AL58" s="93">
        <f>((AK58)*(1+'Inputs-Preise'!$H$11))</f>
        <v>0</v>
      </c>
      <c r="AM58" s="93">
        <f>((AL58)*(1+'Inputs-Preise'!$H$11))</f>
        <v>0</v>
      </c>
      <c r="AN58" s="93">
        <f>((AM58)*(1+'Inputs-Preise'!$H$11))</f>
        <v>0</v>
      </c>
      <c r="AO58" s="93">
        <f>((AN58)*(1+'Inputs-Preise'!$H$11))</f>
        <v>0</v>
      </c>
      <c r="AP58" s="93">
        <f>((AO58)*(1+'Inputs-Preise'!$H$11))</f>
        <v>0</v>
      </c>
      <c r="AQ58" s="93">
        <f>((AP58)*(1+'Inputs-Preise'!$H$11))</f>
        <v>0</v>
      </c>
      <c r="AR58" s="93">
        <f>((AQ58)*(1+'Inputs-Preise'!$H$11))</f>
        <v>0</v>
      </c>
      <c r="AS58" s="93">
        <f>((AR58)*(1+'Inputs-Preise'!$H$11))</f>
        <v>0</v>
      </c>
      <c r="AT58" s="93">
        <f>((AS58)*(1+'Inputs-Preise'!$H$11))</f>
        <v>0</v>
      </c>
      <c r="AU58" s="93">
        <f>((AT58)*(1+'Inputs-Preise'!$H$11))</f>
        <v>0</v>
      </c>
      <c r="AV58" s="93">
        <f>((AU58)*(1+'Inputs-Preise'!$H$11))</f>
        <v>0</v>
      </c>
      <c r="AW58" s="93">
        <f>((AV58)*(1+'Inputs-Preise'!$H$11))</f>
        <v>0</v>
      </c>
      <c r="AX58" s="93">
        <f>((AW58)*(1+'Inputs-Preise'!$H$11))</f>
        <v>0</v>
      </c>
      <c r="AY58" s="93">
        <f>((AX58)*(1+'Inputs-Preise'!$H$11))</f>
        <v>0</v>
      </c>
      <c r="AZ58" s="93">
        <f>((AY58)*(1+'Inputs-Preise'!$H$11))</f>
        <v>0</v>
      </c>
      <c r="BA58" s="93">
        <f>((AZ58)*(1+'Inputs-Preise'!$H$11))</f>
        <v>0</v>
      </c>
      <c r="BB58" s="93">
        <f>((BA58)*(1+'Inputs-Preise'!$H$11))</f>
        <v>0</v>
      </c>
      <c r="BC58" s="93">
        <f>((BB58)*(1+'Inputs-Preise'!$H$11))</f>
        <v>0</v>
      </c>
      <c r="BD58" s="93">
        <f>((BC58)*(1+'Inputs-Preise'!$H$11))</f>
        <v>0</v>
      </c>
      <c r="BE58" s="93">
        <f>((BD58)*(1+'Inputs-Preise'!$H$11))</f>
        <v>0</v>
      </c>
      <c r="BF58" s="93">
        <f>((BE58)*(1+'Inputs-Preise'!$H$11))</f>
        <v>0</v>
      </c>
      <c r="BG58" s="93">
        <f>((BF58)*(1+'Inputs-Preise'!$H$11))</f>
        <v>0</v>
      </c>
      <c r="BH58" s="93">
        <f>((BG58)*(1+'Inputs-Preise'!$H$11))</f>
        <v>0</v>
      </c>
      <c r="BI58" s="93">
        <f>((BH58)*(1+'Inputs-Preise'!$H$11))</f>
        <v>0</v>
      </c>
      <c r="BJ58" s="93">
        <f>((BI58)*(1+'Inputs-Preise'!$H$11))</f>
        <v>0</v>
      </c>
      <c r="BK58" s="93">
        <f>((BJ58)*(1+'Inputs-Preise'!$H$11))</f>
        <v>0</v>
      </c>
      <c r="BL58" s="93">
        <f>((BK58)*(1+'Inputs-Preise'!$H$11))</f>
        <v>0</v>
      </c>
      <c r="BM58" s="93">
        <f>((BL58)*(1+'Inputs-Preise'!$H$11))</f>
        <v>0</v>
      </c>
      <c r="BN58" s="93">
        <f>((BM58)*(1+'Inputs-Preise'!$H$11))</f>
        <v>0</v>
      </c>
      <c r="BO58" s="93">
        <f>((BN58)*(1+'Inputs-Preise'!$H$11))</f>
        <v>0</v>
      </c>
    </row>
    <row r="59" spans="2:67" s="7" customFormat="1" ht="15" customHeight="1" x14ac:dyDescent="0.25">
      <c r="B59" s="150"/>
      <c r="C59" s="11"/>
      <c r="D59" s="45" t="s">
        <v>47</v>
      </c>
      <c r="E59" s="45"/>
      <c r="F59" s="46" t="s">
        <v>51</v>
      </c>
      <c r="G59" s="65" t="s">
        <v>51</v>
      </c>
      <c r="H59" s="153"/>
      <c r="I59" s="13"/>
      <c r="J59" s="93" t="s">
        <v>49</v>
      </c>
      <c r="K59" s="93"/>
      <c r="L59" s="216"/>
      <c r="M59" s="216"/>
      <c r="N59" s="216"/>
      <c r="O59" s="241" t="s">
        <v>80</v>
      </c>
      <c r="P59" s="35" t="s">
        <v>155</v>
      </c>
      <c r="Q59" s="242"/>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row>
    <row r="60" spans="2:67" s="7" customFormat="1" ht="15" customHeight="1" x14ac:dyDescent="0.25">
      <c r="B60" s="150"/>
      <c r="C60" s="11"/>
      <c r="D60" s="45"/>
      <c r="E60" s="45"/>
      <c r="F60" s="84">
        <f>SUM(R60:BO60)</f>
        <v>0</v>
      </c>
      <c r="G60" s="87" t="s">
        <v>82</v>
      </c>
      <c r="H60" s="152"/>
      <c r="I60" s="23"/>
      <c r="J60" s="228"/>
      <c r="K60" s="228"/>
      <c r="L60" s="216"/>
      <c r="M60" s="216"/>
      <c r="N60" s="216"/>
      <c r="O60" s="36" t="s">
        <v>23</v>
      </c>
      <c r="P60" s="36" t="s">
        <v>26</v>
      </c>
      <c r="Q60" s="242"/>
      <c r="R60" s="93">
        <f>((R55+R56+R57+R58+R59)/(1+'Inputs-Preise'!$H$7)^R54)</f>
        <v>0</v>
      </c>
      <c r="S60" s="93">
        <f>((S55+S56+S57+S58+S59)/(1+'Inputs-Preise'!$H$7)^S54)</f>
        <v>0</v>
      </c>
      <c r="T60" s="93">
        <f>((T55+T56+T57+T58+T59)/(1+'Inputs-Preise'!$H$7)^T54)</f>
        <v>0</v>
      </c>
      <c r="U60" s="93">
        <f>((U55+U56+U57+U58+U59)/(1+'Inputs-Preise'!$H$7)^U54)</f>
        <v>0</v>
      </c>
      <c r="V60" s="93">
        <f>((V55+V56+V57+V58+V59)/(1+'Inputs-Preise'!$H$7)^V54)</f>
        <v>0</v>
      </c>
      <c r="W60" s="93">
        <f>((W55+W56+W57+W58+W59)/(1+'Inputs-Preise'!$H$7)^W54)</f>
        <v>0</v>
      </c>
      <c r="X60" s="93">
        <f>((X55+X56+X57+X58+X59)/(1+'Inputs-Preise'!$H$7)^X54)</f>
        <v>0</v>
      </c>
      <c r="Y60" s="93">
        <f>((Y55+Y56+Y57+Y58+Y59)/(1+'Inputs-Preise'!$H$7)^Y54)</f>
        <v>0</v>
      </c>
      <c r="Z60" s="93">
        <f>((Z55+Z56+Z57+Z58+Z59)/(1+'Inputs-Preise'!$H$7)^Z54)</f>
        <v>0</v>
      </c>
      <c r="AA60" s="93">
        <f>((AA55+AA56+AA57+AA58+AA59)/(1+'Inputs-Preise'!$H$7)^AA54)</f>
        <v>0</v>
      </c>
      <c r="AB60" s="93">
        <f>((AB55+AB56+AB57+AB58+AB59)/(1+'Inputs-Preise'!$H$7)^AB54)</f>
        <v>0</v>
      </c>
      <c r="AC60" s="93">
        <f>((AC55+AC56+AC57+AC58+AC59)/(1+'Inputs-Preise'!$H$7)^AC54)</f>
        <v>0</v>
      </c>
      <c r="AD60" s="93">
        <f>((AD55+AD56+AD57+AD58+AD59)/(1+'Inputs-Preise'!$H$7)^AD54)</f>
        <v>0</v>
      </c>
      <c r="AE60" s="93">
        <f>((AE55+AE56+AE57+AE58+AE59)/(1+'Inputs-Preise'!$H$7)^AE54)</f>
        <v>0</v>
      </c>
      <c r="AF60" s="93">
        <f>((AF55+AF56+AF57+AF58+AF59)/(1+'Inputs-Preise'!$H$7)^AF54)</f>
        <v>0</v>
      </c>
      <c r="AG60" s="93">
        <f>((AG55+AG56+AG57+AG58+AG59)/(1+'Inputs-Preise'!$H$7)^AG54)</f>
        <v>0</v>
      </c>
      <c r="AH60" s="93">
        <f>((AH55+AH56+AH57+AH58+AH59)/(1+'Inputs-Preise'!$H$7)^AH54)</f>
        <v>0</v>
      </c>
      <c r="AI60" s="93">
        <f>((AI55+AI56+AI57+AI58+AI59)/(1+'Inputs-Preise'!$H$7)^AI54)</f>
        <v>0</v>
      </c>
      <c r="AJ60" s="93">
        <f>((AJ55+AJ56+AJ57+AJ58+AJ59)/(1+'Inputs-Preise'!$H$7)^AJ54)</f>
        <v>0</v>
      </c>
      <c r="AK60" s="93">
        <f>((AK55+AK56+AK57+AK58+AK59)/(1+'Inputs-Preise'!$H$7)^AK54)</f>
        <v>0</v>
      </c>
      <c r="AL60" s="93">
        <f>((AL55+AL56+AL57+AL58+AL59)/(1+'Inputs-Preise'!$H$7)^AL54)</f>
        <v>0</v>
      </c>
      <c r="AM60" s="93">
        <f>((AM55+AM56+AM57+AM58+AM59)/(1+'Inputs-Preise'!$H$7)^AM54)</f>
        <v>0</v>
      </c>
      <c r="AN60" s="93">
        <f>((AN55+AN56+AN57+AN58+AN59)/(1+'Inputs-Preise'!$H$7)^AN54)</f>
        <v>0</v>
      </c>
      <c r="AO60" s="93">
        <f>((AO55+AO56+AO57+AO58+AO59)/(1+'Inputs-Preise'!$H$7)^AO54)</f>
        <v>0</v>
      </c>
      <c r="AP60" s="93">
        <f>((AP55+AP56+AP57+AP58+AP59)/(1+'Inputs-Preise'!$H$7)^AP54)</f>
        <v>0</v>
      </c>
      <c r="AQ60" s="93">
        <f>((AQ55+AQ56+AQ57+AQ58+AQ59)/(1+'Inputs-Preise'!$H$7)^AQ54)</f>
        <v>0</v>
      </c>
      <c r="AR60" s="93">
        <f>((AR55+AR56+AR57+AR58+AR59)/(1+'Inputs-Preise'!$H$7)^AR54)</f>
        <v>0</v>
      </c>
      <c r="AS60" s="93">
        <f>((AS55+AS56+AS57+AS58+AS59)/(1+'Inputs-Preise'!$H$7)^AS54)</f>
        <v>0</v>
      </c>
      <c r="AT60" s="93">
        <f>((AT55+AT56+AT57+AT58+AT59)/(1+'Inputs-Preise'!$H$7)^AT54)</f>
        <v>0</v>
      </c>
      <c r="AU60" s="93">
        <f>((AU55+AU56+AU57+AU58+AU59)/(1+'Inputs-Preise'!$H$7)^AU54)</f>
        <v>0</v>
      </c>
      <c r="AV60" s="93">
        <f>((AV55+AV56+AV57+AV58+AV59)/(1+'Inputs-Preise'!$H$7)^AV54)</f>
        <v>0</v>
      </c>
      <c r="AW60" s="93">
        <f>((AW55+AW56+AW57+AW58+AW59)/(1+'Inputs-Preise'!$H$7)^AW54)</f>
        <v>0</v>
      </c>
      <c r="AX60" s="93">
        <f>((AX55+AX56+AX57+AX58+AX59)/(1+'Inputs-Preise'!$H$7)^AX54)</f>
        <v>0</v>
      </c>
      <c r="AY60" s="93">
        <f>((AY55+AY56+AY57+AY58+AY59)/(1+'Inputs-Preise'!$H$7)^AY54)</f>
        <v>0</v>
      </c>
      <c r="AZ60" s="93">
        <f>((AZ55+AZ56+AZ57+AZ58+AZ59)/(1+'Inputs-Preise'!$H$7)^AZ54)</f>
        <v>0</v>
      </c>
      <c r="BA60" s="93">
        <f>((BA55+BA56+BA57+BA58+BA59)/(1+'Inputs-Preise'!$H$7)^BA54)</f>
        <v>0</v>
      </c>
      <c r="BB60" s="93">
        <f>((BB55+BB56+BB57+BB58+BB59)/(1+'Inputs-Preise'!$H$7)^BB54)</f>
        <v>0</v>
      </c>
      <c r="BC60" s="93">
        <f>((BC55+BC56+BC57+BC58+BC59)/(1+'Inputs-Preise'!$H$7)^BC54)</f>
        <v>0</v>
      </c>
      <c r="BD60" s="93">
        <f>((BD55+BD56+BD57+BD58+BD59)/(1+'Inputs-Preise'!$H$7)^BD54)</f>
        <v>0</v>
      </c>
      <c r="BE60" s="93">
        <f>((BE55+BE56+BE57+BE58+BE59)/(1+'Inputs-Preise'!$H$7)^BE54)</f>
        <v>0</v>
      </c>
      <c r="BF60" s="93">
        <f>((BF55+BF56+BF57+BF58+BF59)/(1+'Inputs-Preise'!$H$7)^BF54)</f>
        <v>0</v>
      </c>
      <c r="BG60" s="93">
        <f>((BG55+BG56+BG57+BG58+BG59)/(1+'Inputs-Preise'!$H$7)^BG54)</f>
        <v>0</v>
      </c>
      <c r="BH60" s="93">
        <f>((BH55+BH56+BH57+BH58+BH59)/(1+'Inputs-Preise'!$H$7)^BH54)</f>
        <v>0</v>
      </c>
      <c r="BI60" s="93">
        <f>((BI55+BI56+BI57+BI58+BI59)/(1+'Inputs-Preise'!$H$7)^BI54)</f>
        <v>0</v>
      </c>
      <c r="BJ60" s="93">
        <f>((BJ55+BJ56+BJ57+BJ58+BJ59)/(1+'Inputs-Preise'!$H$7)^BJ54)</f>
        <v>0</v>
      </c>
      <c r="BK60" s="93">
        <f>((BK55+BK56+BK57+BK58+BK59)/(1+'Inputs-Preise'!$H$7)^BK54)</f>
        <v>0</v>
      </c>
      <c r="BL60" s="93">
        <f>((BL55+BL56+BL57+BL58+BL59)/(1+'Inputs-Preise'!$H$7)^BL54)</f>
        <v>0</v>
      </c>
      <c r="BM60" s="93">
        <f>((BM55+BM56+BM57+BM58+BM59)/(1+'Inputs-Preise'!$H$7)^BM54)</f>
        <v>0</v>
      </c>
      <c r="BN60" s="93">
        <f>((BN55+BN56+BN57+BN58+BN59)/(1+'Inputs-Preise'!$H$7)^BN54)</f>
        <v>0</v>
      </c>
      <c r="BO60" s="93">
        <f>((BO55+BO56+BO57+BO58+BO59)/(1+'Inputs-Preise'!$H$7)^BO54)</f>
        <v>0</v>
      </c>
    </row>
    <row r="61" spans="2:67" s="7" customFormat="1" ht="15" customHeight="1" x14ac:dyDescent="0.25">
      <c r="B61" s="150"/>
      <c r="C61" s="11"/>
      <c r="D61" s="45"/>
      <c r="E61" s="45"/>
      <c r="F61" s="13"/>
      <c r="G61" s="64"/>
      <c r="H61" s="151"/>
      <c r="I61" s="23"/>
      <c r="J61" s="228"/>
      <c r="K61" s="228"/>
      <c r="L61" s="216"/>
      <c r="M61" s="216"/>
      <c r="N61" s="216"/>
      <c r="O61" s="218"/>
      <c r="P61" s="218"/>
      <c r="Q61" s="36"/>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221"/>
    </row>
    <row r="62" spans="2:67" s="7" customFormat="1" ht="15" customHeight="1" x14ac:dyDescent="0.25">
      <c r="B62" s="150"/>
      <c r="C62" s="11"/>
      <c r="D62" s="45"/>
      <c r="E62" s="45"/>
      <c r="F62" s="13"/>
      <c r="G62" s="64"/>
      <c r="H62" s="151"/>
      <c r="I62" s="23"/>
      <c r="J62" s="228"/>
      <c r="K62" s="228"/>
      <c r="L62" s="216"/>
      <c r="M62" s="216"/>
      <c r="N62" s="216"/>
      <c r="O62" s="45"/>
      <c r="P62" s="263"/>
      <c r="Q62" s="264"/>
      <c r="R62" s="266"/>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262"/>
      <c r="AX62" s="262"/>
      <c r="AY62" s="262"/>
      <c r="AZ62" s="262"/>
      <c r="BA62" s="262"/>
      <c r="BB62" s="262"/>
      <c r="BC62" s="262"/>
      <c r="BD62" s="262"/>
      <c r="BE62" s="262"/>
      <c r="BF62" s="262"/>
      <c r="BG62" s="262"/>
      <c r="BH62" s="262"/>
      <c r="BI62" s="262"/>
      <c r="BJ62" s="262"/>
      <c r="BK62" s="262"/>
      <c r="BL62" s="262"/>
      <c r="BM62" s="262"/>
      <c r="BN62" s="262"/>
      <c r="BO62" s="262"/>
    </row>
    <row r="63" spans="2:67" s="7" customFormat="1" ht="15" customHeight="1" x14ac:dyDescent="0.25">
      <c r="B63" s="150"/>
      <c r="C63" s="11"/>
      <c r="D63" s="45"/>
      <c r="E63" s="45"/>
      <c r="F63" s="13"/>
      <c r="G63" s="64"/>
      <c r="H63" s="151"/>
      <c r="I63" s="23"/>
      <c r="J63" s="228"/>
      <c r="K63" s="228"/>
      <c r="L63" s="216"/>
      <c r="M63" s="216"/>
      <c r="N63" s="216"/>
      <c r="O63" s="45"/>
      <c r="P63" s="263"/>
      <c r="Q63" s="264"/>
      <c r="R63" s="266"/>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2"/>
      <c r="BE63" s="262"/>
      <c r="BF63" s="262"/>
      <c r="BG63" s="262"/>
      <c r="BH63" s="262"/>
      <c r="BI63" s="262"/>
      <c r="BJ63" s="262"/>
      <c r="BK63" s="262"/>
      <c r="BL63" s="262"/>
      <c r="BM63" s="262"/>
      <c r="BN63" s="262"/>
      <c r="BO63" s="262"/>
    </row>
    <row r="64" spans="2:67" s="7" customFormat="1" ht="15" customHeight="1" x14ac:dyDescent="0.25">
      <c r="B64" s="150"/>
      <c r="C64" s="11"/>
      <c r="D64" s="45"/>
      <c r="E64" s="45"/>
      <c r="F64" s="13"/>
      <c r="G64" s="64"/>
      <c r="H64" s="151"/>
      <c r="I64" s="23"/>
      <c r="J64" s="228"/>
      <c r="K64" s="228"/>
      <c r="L64" s="216"/>
      <c r="M64" s="216"/>
      <c r="N64" s="216"/>
      <c r="O64" s="45"/>
      <c r="P64" s="263"/>
      <c r="Q64" s="264"/>
      <c r="R64" s="266"/>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row>
    <row r="65" spans="2:67" s="7" customFormat="1" ht="15" customHeight="1" x14ac:dyDescent="0.25">
      <c r="B65" s="150"/>
      <c r="C65" s="11"/>
      <c r="D65" s="45"/>
      <c r="E65" s="45"/>
      <c r="F65" s="13"/>
      <c r="G65" s="64"/>
      <c r="H65" s="151"/>
      <c r="I65" s="23"/>
      <c r="J65" s="228"/>
      <c r="K65" s="228"/>
      <c r="L65" s="216"/>
      <c r="M65" s="216"/>
      <c r="N65" s="216"/>
      <c r="O65" s="45"/>
      <c r="P65" s="263"/>
      <c r="Q65" s="264"/>
      <c r="R65" s="265"/>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c r="BA65" s="262"/>
      <c r="BB65" s="262"/>
      <c r="BC65" s="262"/>
      <c r="BD65" s="262"/>
      <c r="BE65" s="262"/>
      <c r="BF65" s="262"/>
      <c r="BG65" s="262"/>
      <c r="BH65" s="262"/>
      <c r="BI65" s="262"/>
      <c r="BJ65" s="262"/>
      <c r="BK65" s="262"/>
      <c r="BL65" s="262"/>
      <c r="BM65" s="262"/>
      <c r="BN65" s="262"/>
      <c r="BO65" s="262"/>
    </row>
    <row r="66" spans="2:67" s="7" customFormat="1" ht="20.100000000000001" customHeight="1" x14ac:dyDescent="0.25">
      <c r="B66" s="154"/>
      <c r="C66" s="11"/>
      <c r="D66" s="40" t="s">
        <v>143</v>
      </c>
      <c r="E66" s="40"/>
      <c r="F66" s="8"/>
      <c r="G66" s="38"/>
      <c r="H66" s="127"/>
      <c r="I66" s="8"/>
      <c r="J66" s="198"/>
      <c r="K66" s="198"/>
      <c r="L66" s="217"/>
      <c r="M66" s="217"/>
      <c r="N66" s="217"/>
      <c r="O66" s="218"/>
      <c r="P66" s="218"/>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2:67" s="11" customFormat="1" ht="9.75" customHeight="1" x14ac:dyDescent="0.25">
      <c r="B67" s="155"/>
      <c r="C67" s="55"/>
      <c r="D67" s="97"/>
      <c r="E67" s="97"/>
      <c r="F67" s="110"/>
      <c r="G67" s="57"/>
      <c r="H67" s="125"/>
      <c r="I67" s="8"/>
      <c r="J67" s="198"/>
      <c r="K67" s="198"/>
      <c r="L67" s="217"/>
      <c r="M67" s="217"/>
      <c r="N67" s="217"/>
      <c r="O67" s="218"/>
      <c r="P67" s="218"/>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c r="BN67" s="37"/>
      <c r="BO67" s="37"/>
    </row>
    <row r="68" spans="2:67" s="7" customFormat="1" ht="15" customHeight="1" x14ac:dyDescent="0.25">
      <c r="B68" s="156"/>
      <c r="C68" s="11"/>
      <c r="D68" s="45" t="s">
        <v>5</v>
      </c>
      <c r="E68" s="45"/>
      <c r="F68" s="321">
        <f>$F$23</f>
        <v>0</v>
      </c>
      <c r="G68" s="321"/>
      <c r="H68" s="322"/>
      <c r="I68" s="23"/>
      <c r="J68" s="325" t="e">
        <f>F68/$F$78</f>
        <v>#DIV/0!</v>
      </c>
      <c r="K68" s="325"/>
      <c r="L68" s="216"/>
      <c r="M68"/>
      <c r="N68" s="216"/>
      <c r="O68" s="218"/>
      <c r="P68" s="218"/>
      <c r="Q68" s="36"/>
      <c r="R68" s="221"/>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221"/>
    </row>
    <row r="69" spans="2:67" s="7" customFormat="1" ht="15" customHeight="1" x14ac:dyDescent="0.25">
      <c r="B69" s="156"/>
      <c r="C69" s="11"/>
      <c r="D69" s="45" t="s">
        <v>6</v>
      </c>
      <c r="E69" s="45"/>
      <c r="F69" s="321">
        <f>$F$24</f>
        <v>0</v>
      </c>
      <c r="G69" s="321"/>
      <c r="H69" s="322"/>
      <c r="I69" s="23"/>
      <c r="J69" s="325" t="e">
        <f t="shared" ref="J69:J76" si="1">F69/$F$78</f>
        <v>#DIV/0!</v>
      </c>
      <c r="K69" s="325"/>
      <c r="L69" s="216"/>
      <c r="M69" s="216"/>
      <c r="N69" s="216"/>
      <c r="O69" s="218"/>
      <c r="P69" s="218"/>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221"/>
    </row>
    <row r="70" spans="2:67" x14ac:dyDescent="0.2">
      <c r="B70" s="157"/>
      <c r="C70" s="6"/>
      <c r="D70" s="45" t="s">
        <v>147</v>
      </c>
      <c r="E70" s="45"/>
      <c r="F70" s="321">
        <f>$F$29</f>
        <v>0</v>
      </c>
      <c r="G70" s="321"/>
      <c r="H70" s="322"/>
      <c r="J70" s="325" t="e">
        <f t="shared" si="1"/>
        <v>#DIV/0!</v>
      </c>
      <c r="K70" s="325"/>
    </row>
    <row r="71" spans="2:67" x14ac:dyDescent="0.2">
      <c r="B71" s="157"/>
      <c r="C71" s="6"/>
      <c r="D71" s="45" t="s">
        <v>148</v>
      </c>
      <c r="E71" s="45"/>
      <c r="F71" s="321">
        <f>$F$30</f>
        <v>0</v>
      </c>
      <c r="G71" s="321"/>
      <c r="H71" s="322"/>
      <c r="J71" s="325" t="e">
        <f t="shared" si="1"/>
        <v>#DIV/0!</v>
      </c>
      <c r="K71" s="325"/>
    </row>
    <row r="72" spans="2:67" x14ac:dyDescent="0.2">
      <c r="B72" s="158"/>
      <c r="C72" s="6"/>
      <c r="D72" s="45" t="s">
        <v>149</v>
      </c>
      <c r="E72" s="45"/>
      <c r="F72" s="321">
        <f>$F$34</f>
        <v>0</v>
      </c>
      <c r="G72" s="321"/>
      <c r="H72" s="322"/>
      <c r="J72" s="325" t="e">
        <f t="shared" si="1"/>
        <v>#DIV/0!</v>
      </c>
      <c r="K72" s="325"/>
    </row>
    <row r="73" spans="2:67" x14ac:dyDescent="0.2">
      <c r="B73" s="158"/>
      <c r="C73" s="6"/>
      <c r="D73" s="45" t="s">
        <v>150</v>
      </c>
      <c r="E73" s="45"/>
      <c r="F73" s="321">
        <f>$F$35</f>
        <v>0</v>
      </c>
      <c r="G73" s="321"/>
      <c r="H73" s="322"/>
      <c r="J73" s="325" t="e">
        <f t="shared" si="1"/>
        <v>#DIV/0!</v>
      </c>
      <c r="K73" s="325"/>
    </row>
    <row r="74" spans="2:67" x14ac:dyDescent="0.2">
      <c r="B74" s="159"/>
      <c r="C74" s="6"/>
      <c r="D74" s="45" t="s">
        <v>144</v>
      </c>
      <c r="E74" s="45"/>
      <c r="F74" s="321">
        <f>$F$44</f>
        <v>0</v>
      </c>
      <c r="G74" s="321"/>
      <c r="H74" s="322"/>
      <c r="J74" s="327" t="e">
        <f t="shared" si="1"/>
        <v>#DIV/0!</v>
      </c>
      <c r="K74" s="327"/>
      <c r="L74" s="260" t="s">
        <v>191</v>
      </c>
    </row>
    <row r="75" spans="2:67" x14ac:dyDescent="0.2">
      <c r="B75" s="159"/>
      <c r="C75" s="6"/>
      <c r="D75" s="45" t="s">
        <v>145</v>
      </c>
      <c r="E75" s="45"/>
      <c r="F75" s="321">
        <f>$F$51</f>
        <v>0</v>
      </c>
      <c r="G75" s="321"/>
      <c r="H75" s="322"/>
      <c r="J75" s="325" t="e">
        <f t="shared" si="1"/>
        <v>#DIV/0!</v>
      </c>
      <c r="K75" s="325"/>
    </row>
    <row r="76" spans="2:67" x14ac:dyDescent="0.2">
      <c r="B76" s="159"/>
      <c r="C76" s="6"/>
      <c r="D76" s="45" t="s">
        <v>146</v>
      </c>
      <c r="E76" s="45"/>
      <c r="F76" s="321">
        <f>$F$60</f>
        <v>0</v>
      </c>
      <c r="G76" s="321"/>
      <c r="H76" s="322"/>
      <c r="J76" s="325" t="e">
        <f t="shared" si="1"/>
        <v>#DIV/0!</v>
      </c>
      <c r="K76" s="325"/>
    </row>
    <row r="77" spans="2:67" x14ac:dyDescent="0.2">
      <c r="B77" s="131"/>
      <c r="C77" s="6"/>
      <c r="D77" s="132"/>
      <c r="E77" s="132"/>
      <c r="F77" s="160"/>
      <c r="G77" s="134"/>
      <c r="H77" s="135"/>
    </row>
    <row r="78" spans="2:67" ht="15" customHeight="1" x14ac:dyDescent="0.2">
      <c r="B78" s="161"/>
      <c r="C78" s="112"/>
      <c r="D78" s="113" t="s">
        <v>152</v>
      </c>
      <c r="E78" s="111"/>
      <c r="F78" s="323">
        <f>SUM(F68:H76)</f>
        <v>0</v>
      </c>
      <c r="G78" s="323"/>
      <c r="H78" s="324"/>
      <c r="J78" s="326" t="e">
        <f>SUM(J68:L76)</f>
        <v>#DIV/0!</v>
      </c>
      <c r="K78" s="326"/>
      <c r="L78" s="326"/>
    </row>
    <row r="79" spans="2:67" ht="23.25" customHeight="1" x14ac:dyDescent="0.2">
      <c r="B79" s="131"/>
      <c r="C79" s="6"/>
      <c r="D79" s="132"/>
      <c r="E79" s="132"/>
      <c r="F79" s="160"/>
      <c r="G79" s="134"/>
      <c r="H79" s="135"/>
    </row>
    <row r="80" spans="2:67" x14ac:dyDescent="0.2">
      <c r="B80" s="131"/>
      <c r="C80" s="6"/>
      <c r="D80" s="132"/>
      <c r="E80" s="132"/>
      <c r="F80" s="160"/>
      <c r="G80" s="134"/>
      <c r="H80" s="135"/>
    </row>
    <row r="81" spans="2:8" x14ac:dyDescent="0.2">
      <c r="B81" s="131"/>
      <c r="C81" s="6"/>
      <c r="D81" s="132"/>
      <c r="E81" s="132"/>
      <c r="F81" s="160"/>
      <c r="G81" s="134"/>
      <c r="H81" s="135"/>
    </row>
    <row r="82" spans="2:8" x14ac:dyDescent="0.2">
      <c r="B82" s="131"/>
      <c r="C82" s="6"/>
      <c r="D82" s="132"/>
      <c r="E82" s="132"/>
      <c r="F82" s="160"/>
      <c r="G82" s="134"/>
      <c r="H82" s="135"/>
    </row>
    <row r="83" spans="2:8" x14ac:dyDescent="0.2">
      <c r="B83" s="131"/>
      <c r="C83" s="6"/>
      <c r="D83" s="132"/>
      <c r="E83" s="132"/>
      <c r="F83" s="160"/>
      <c r="G83" s="134"/>
      <c r="H83" s="135"/>
    </row>
    <row r="84" spans="2:8" x14ac:dyDescent="0.2">
      <c r="B84" s="131"/>
      <c r="C84" s="6"/>
      <c r="D84" s="132"/>
      <c r="E84" s="132"/>
      <c r="F84" s="160"/>
      <c r="G84" s="134"/>
      <c r="H84" s="135"/>
    </row>
    <row r="85" spans="2:8" x14ac:dyDescent="0.2">
      <c r="B85" s="131"/>
      <c r="C85" s="6"/>
      <c r="D85" s="132"/>
      <c r="E85" s="132"/>
      <c r="F85" s="160"/>
      <c r="G85" s="134"/>
      <c r="H85" s="135"/>
    </row>
    <row r="86" spans="2:8" x14ac:dyDescent="0.2">
      <c r="B86" s="131"/>
      <c r="C86" s="6"/>
      <c r="D86" s="132"/>
      <c r="E86" s="132"/>
      <c r="F86" s="160"/>
      <c r="G86" s="134"/>
      <c r="H86" s="135"/>
    </row>
    <row r="87" spans="2:8" x14ac:dyDescent="0.2">
      <c r="B87" s="131"/>
      <c r="C87" s="6"/>
      <c r="D87" s="132"/>
      <c r="E87" s="132"/>
      <c r="F87" s="160"/>
      <c r="G87" s="134"/>
      <c r="H87" s="135"/>
    </row>
    <row r="88" spans="2:8" x14ac:dyDescent="0.2">
      <c r="B88" s="131"/>
      <c r="C88" s="6"/>
      <c r="D88" s="132"/>
      <c r="E88" s="132"/>
      <c r="F88" s="160"/>
      <c r="G88" s="134"/>
      <c r="H88" s="135"/>
    </row>
    <row r="89" spans="2:8" x14ac:dyDescent="0.2">
      <c r="B89" s="131"/>
      <c r="C89" s="6"/>
      <c r="D89" s="132"/>
      <c r="E89" s="132"/>
      <c r="F89" s="160"/>
      <c r="G89" s="134"/>
      <c r="H89" s="135"/>
    </row>
    <row r="90" spans="2:8" x14ac:dyDescent="0.2">
      <c r="B90" s="131"/>
      <c r="C90" s="6"/>
      <c r="D90" s="132"/>
      <c r="E90" s="132"/>
      <c r="F90" s="160"/>
      <c r="G90" s="134"/>
      <c r="H90" s="135"/>
    </row>
    <row r="91" spans="2:8" x14ac:dyDescent="0.2">
      <c r="B91" s="131"/>
      <c r="C91" s="6"/>
      <c r="D91" s="132"/>
      <c r="E91" s="132"/>
      <c r="F91" s="160"/>
      <c r="G91" s="134"/>
      <c r="H91" s="135"/>
    </row>
    <row r="92" spans="2:8" x14ac:dyDescent="0.2">
      <c r="B92" s="131"/>
      <c r="C92" s="6"/>
      <c r="D92" s="132"/>
      <c r="E92" s="132"/>
      <c r="F92" s="160"/>
      <c r="G92" s="134"/>
      <c r="H92" s="135"/>
    </row>
    <row r="93" spans="2:8" x14ac:dyDescent="0.2">
      <c r="B93" s="131"/>
      <c r="C93" s="6"/>
      <c r="D93" s="132"/>
      <c r="E93" s="132"/>
      <c r="F93" s="160"/>
      <c r="G93" s="134"/>
      <c r="H93" s="135"/>
    </row>
    <row r="94" spans="2:8" x14ac:dyDescent="0.2">
      <c r="B94" s="131"/>
      <c r="C94" s="6"/>
      <c r="D94" s="132"/>
      <c r="E94" s="132"/>
      <c r="F94" s="160"/>
      <c r="G94" s="134"/>
      <c r="H94" s="135"/>
    </row>
    <row r="95" spans="2:8" x14ac:dyDescent="0.2">
      <c r="B95" s="131"/>
      <c r="C95" s="6"/>
      <c r="D95" s="132"/>
      <c r="E95" s="132"/>
      <c r="F95" s="160"/>
      <c r="G95" s="134"/>
      <c r="H95" s="135"/>
    </row>
    <row r="96" spans="2:8" ht="13.5" thickBot="1" x14ac:dyDescent="0.25">
      <c r="B96" s="162"/>
      <c r="C96" s="163"/>
      <c r="D96" s="164"/>
      <c r="E96" s="164"/>
      <c r="F96" s="165"/>
      <c r="G96" s="166"/>
      <c r="H96" s="167"/>
    </row>
    <row r="103" spans="5:5" ht="15" x14ac:dyDescent="0.25">
      <c r="E103" s="267"/>
    </row>
    <row r="104" spans="5:5" ht="15" x14ac:dyDescent="0.25">
      <c r="E104" s="267"/>
    </row>
    <row r="106" spans="5:5" ht="15" x14ac:dyDescent="0.25">
      <c r="E106" s="267"/>
    </row>
  </sheetData>
  <sheetProtection sheet="1" objects="1" scenarios="1" formatCells="0" formatColumns="0" formatRows="0" selectLockedCells="1"/>
  <mergeCells count="29">
    <mergeCell ref="N40:P40"/>
    <mergeCell ref="N54:P54"/>
    <mergeCell ref="J73:K73"/>
    <mergeCell ref="J74:K74"/>
    <mergeCell ref="N47:P47"/>
    <mergeCell ref="J75:K75"/>
    <mergeCell ref="J76:K76"/>
    <mergeCell ref="J78:L78"/>
    <mergeCell ref="J68:K68"/>
    <mergeCell ref="J69:K69"/>
    <mergeCell ref="J70:K70"/>
    <mergeCell ref="J71:K71"/>
    <mergeCell ref="J72:K72"/>
    <mergeCell ref="F76:H76"/>
    <mergeCell ref="F78:H78"/>
    <mergeCell ref="F72:H72"/>
    <mergeCell ref="F73:H73"/>
    <mergeCell ref="F68:H68"/>
    <mergeCell ref="F69:H69"/>
    <mergeCell ref="F74:H74"/>
    <mergeCell ref="F75:H75"/>
    <mergeCell ref="F70:H70"/>
    <mergeCell ref="F71:H71"/>
    <mergeCell ref="D38:F38"/>
    <mergeCell ref="N32:P32"/>
    <mergeCell ref="N27:P27"/>
    <mergeCell ref="D22:F22"/>
    <mergeCell ref="D28:F28"/>
    <mergeCell ref="D33:F33"/>
  </mergeCells>
  <pageMargins left="0.70866141732283472" right="0.70866141732283472" top="0.78740157480314965" bottom="0.78740157480314965" header="0.31496062992125984" footer="0.31496062992125984"/>
  <pageSetup paperSize="9" orientation="landscape" r:id="rId1"/>
  <headerFooter>
    <oddHeader>&amp;L&amp;"Impact,Standard"&amp;8&amp;K06+000ee concept   &amp;"Arial,Standard"&amp;K01+000Forschungsprojekt: Integration von Nachhaltigkeitsanforderungen in Wettbewerbsverfahren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Einführung</vt:lpstr>
      <vt:lpstr>Inputs-Preise</vt:lpstr>
      <vt:lpstr>identisch_KG400+500</vt:lpstr>
      <vt:lpstr>identisch_Wasser</vt:lpstr>
      <vt:lpstr>2001</vt:lpstr>
      <vt:lpstr>'2001'!Druckbereich</vt:lpstr>
      <vt:lpstr>'identisch_KG400+500'!Druckbereich</vt:lpstr>
      <vt:lpstr>identisch_Wasser!Druckbereich</vt:lpstr>
      <vt:lpstr>'Inputs-Preise'!Druckbereich</vt:lpstr>
    </vt:vector>
  </TitlesOfParts>
  <Company>TU-Darmstadt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fhartmann</dc:creator>
  <cp:lastModifiedBy>fzeumer</cp:lastModifiedBy>
  <cp:lastPrinted>2012-06-05T10:50:08Z</cp:lastPrinted>
  <dcterms:created xsi:type="dcterms:W3CDTF">2012-06-04T17:25:48Z</dcterms:created>
  <dcterms:modified xsi:type="dcterms:W3CDTF">2021-11-13T13:20:26Z</dcterms:modified>
</cp:coreProperties>
</file>