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trlProps/ctrlProp18.xml" ContentType="application/vnd.ms-excel.controlproperties+xml"/>
  <Override PartName="/xl/ctrlProps/ctrlProp17.xml" ContentType="application/vnd.ms-excel.contro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ctrlProps/ctrlProp15.xml" ContentType="application/vnd.ms-excel.controlproperties+xml"/>
  <Override PartName="/xl/ctrlProps/ctrlProp9.xml" ContentType="application/vnd.ms-excel.controlproperties+xml"/>
  <Override PartName="/xl/ctrlProps/ctrlProp16.xml" ContentType="application/vnd.ms-excel.controlproperti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trlProps/ctrlProp14.xml" ContentType="application/vnd.ms-excel.controlproperties+xml"/>
  <Override PartName="/xl/ctrlProps/ctrlProp13.xml" ContentType="application/vnd.ms-excel.controlproperties+xml"/>
  <Override PartName="/xl/ctrlProps/ctrlProp8.xml" ContentType="application/vnd.ms-excel.controlproperties+xml"/>
  <Override PartName="/xl/ctrlProps/ctrlProp7.xml" ContentType="application/vnd.ms-excel.control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ctrlProps/ctrlProp5.xml" ContentType="application/vnd.ms-excel.controlproperties+xml"/>
  <Override PartName="/xl/ctrlProps/ctrlProp12.xml" ContentType="application/vnd.ms-excel.controlproperties+xml"/>
  <Override PartName="/xl/ctrlProps/ctrlProp6.xml" ContentType="application/vnd.ms-excel.controlproperties+xml"/>
  <Override PartName="/xl/ctrlProps/ctrlProp11.xml" ContentType="application/vnd.ms-excel.controlproperties+xml"/>
  <Override PartName="/xl/sharedStrings.xml" ContentType="application/vnd.openxmlformats-officedocument.spreadsheetml.sharedStrings+xml"/>
  <Override PartName="/xl/ctrlProps/ctrlProp10.xml" ContentType="application/vnd.ms-excel.controlproperties+xml"/>
  <Override PartName="/xl/ctrlProps/ctrlProp4.xml" ContentType="application/vnd.ms-excel.controlproperties+xml"/>
  <Override PartName="/xl/ctrlProps/ctrlProp3.xml" ContentType="application/vnd.ms-excel.controlproperties+xml"/>
  <Override PartName="/xl/ctrlProps/ctrlProp2.xml" ContentType="application/vnd.ms-excel.controlproperties+xml"/>
  <Override PartName="/xl/ctrlProps/ctrlProp1.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DieseArbeitsmappe" defaultThemeVersion="124226"/>
  <bookViews>
    <workbookView xWindow="7245" yWindow="3000" windowWidth="18405" windowHeight="12375"/>
  </bookViews>
  <sheets>
    <sheet name="Einführung" sheetId="14" r:id="rId1"/>
    <sheet name="Gebaeude 1" sheetId="8" r:id="rId2"/>
    <sheet name="Meta_Nutzungstypologien" sheetId="10" state="hidden" r:id="rId3"/>
    <sheet name="Meta_Dropdown" sheetId="11" state="hidden" r:id="rId4"/>
    <sheet name="Meta_Referenzregionen" sheetId="12" state="hidden" r:id="rId5"/>
  </sheets>
  <definedNames>
    <definedName name="_xlnm.Print_Area" localSheetId="1">'Gebaeude 1'!$B$2:$L$156</definedName>
  </definedNames>
  <calcPr calcId="125725" concurrentCalc="0"/>
</workbook>
</file>

<file path=xl/calcChain.xml><?xml version="1.0" encoding="utf-8"?>
<calcChain xmlns="http://schemas.openxmlformats.org/spreadsheetml/2006/main">
  <c r="K14" i="8"/>
  <c r="C75"/>
  <c r="K74"/>
  <c r="J74"/>
  <c r="L74"/>
  <c r="K75"/>
  <c r="L75"/>
  <c r="L80"/>
  <c r="L4" i="10"/>
  <c r="C67" i="8"/>
  <c r="K66"/>
  <c r="J66"/>
  <c r="L66"/>
  <c r="L5" i="10"/>
  <c r="K67" i="8"/>
  <c r="L67"/>
  <c r="L72"/>
  <c r="C83"/>
  <c r="K82"/>
  <c r="J82"/>
  <c r="L82"/>
  <c r="K83"/>
  <c r="L83"/>
  <c r="L88"/>
  <c r="L90"/>
  <c r="E5" i="12"/>
  <c r="I7"/>
  <c r="J154" i="8"/>
  <c r="F7" i="12"/>
  <c r="F154" i="8"/>
  <c r="G7" i="12"/>
  <c r="G154" i="8"/>
  <c r="H7" i="12"/>
  <c r="I154" i="8"/>
  <c r="J7" i="12"/>
  <c r="K154" i="8"/>
  <c r="L154"/>
  <c r="L103"/>
  <c r="G8" i="12"/>
  <c r="G155" i="8"/>
  <c r="F8" i="12"/>
  <c r="F155" i="8"/>
  <c r="H8" i="12"/>
  <c r="I155" i="8"/>
  <c r="I8" i="12"/>
  <c r="J155" i="8"/>
  <c r="J8" i="12"/>
  <c r="K155" i="8"/>
  <c r="L155"/>
  <c r="L104"/>
  <c r="F6" i="12"/>
  <c r="F153" i="8"/>
  <c r="L153"/>
  <c r="L102"/>
  <c r="F9" i="12"/>
  <c r="F156" i="8"/>
  <c r="G9" i="12"/>
  <c r="G156" i="8"/>
  <c r="H9" i="12"/>
  <c r="I156" i="8"/>
  <c r="I9" i="12"/>
  <c r="J156" i="8"/>
  <c r="J9" i="12"/>
  <c r="K156" i="8"/>
  <c r="L156"/>
  <c r="L105"/>
  <c r="L121"/>
  <c r="L123"/>
  <c r="L6" i="10"/>
  <c r="L7"/>
  <c r="L8"/>
  <c r="L9"/>
  <c r="K48" i="8"/>
  <c r="K49"/>
  <c r="K50"/>
  <c r="K51"/>
  <c r="K52"/>
  <c r="K53"/>
  <c r="K54"/>
  <c r="K55"/>
  <c r="K56"/>
  <c r="K57"/>
  <c r="K60"/>
  <c r="J149"/>
  <c r="K68"/>
  <c r="L68"/>
  <c r="K69"/>
  <c r="L69"/>
  <c r="K70"/>
  <c r="L70"/>
  <c r="K71"/>
  <c r="L71"/>
  <c r="L73"/>
  <c r="K76"/>
  <c r="L76"/>
  <c r="K77"/>
  <c r="L77"/>
  <c r="K78"/>
  <c r="L78"/>
  <c r="K79"/>
  <c r="L79"/>
  <c r="L81"/>
  <c r="K84"/>
  <c r="L84"/>
  <c r="K85"/>
  <c r="L85"/>
  <c r="K86"/>
  <c r="L86"/>
  <c r="K87"/>
  <c r="L87"/>
  <c r="L89"/>
  <c r="L91"/>
  <c r="I149"/>
  <c r="F149"/>
  <c r="G149"/>
  <c r="K149"/>
  <c r="L149"/>
  <c r="L97"/>
  <c r="F148"/>
  <c r="L148"/>
  <c r="L96"/>
  <c r="F150"/>
  <c r="G150"/>
  <c r="I150"/>
  <c r="J150"/>
  <c r="K150"/>
  <c r="L150"/>
  <c r="L98"/>
  <c r="F151"/>
  <c r="G151"/>
  <c r="I151"/>
  <c r="J151"/>
  <c r="K151"/>
  <c r="L151"/>
  <c r="L99"/>
  <c r="L120"/>
  <c r="L122"/>
  <c r="K169"/>
  <c r="K170"/>
  <c r="K168"/>
  <c r="K167"/>
  <c r="K160"/>
  <c r="K161"/>
  <c r="K162"/>
  <c r="K163"/>
  <c r="K164"/>
  <c r="K165"/>
  <c r="K159"/>
  <c r="E10" i="10"/>
  <c r="F10"/>
  <c r="G10"/>
  <c r="H10"/>
  <c r="I10"/>
  <c r="J10"/>
  <c r="K10"/>
  <c r="L10"/>
  <c r="D10"/>
  <c r="L55" i="8"/>
  <c r="L53"/>
  <c r="L49"/>
  <c r="L50"/>
  <c r="L51"/>
  <c r="J52"/>
  <c r="L52"/>
  <c r="L48"/>
  <c r="J57"/>
  <c r="L57"/>
  <c r="I52"/>
  <c r="I57"/>
</calcChain>
</file>

<file path=xl/comments1.xml><?xml version="1.0" encoding="utf-8"?>
<comments xmlns="http://schemas.openxmlformats.org/spreadsheetml/2006/main">
  <authors>
    <author>Martin Zeumer</author>
    <author>Reiner</author>
  </authors>
  <commentList>
    <comment ref="C27" authorId="0">
      <text>
        <r>
          <rPr>
            <b/>
            <sz val="9"/>
            <color indexed="81"/>
            <rFont val="Tahoma"/>
            <family val="2"/>
          </rPr>
          <t xml:space="preserve">Liegen für einen Wettbewerb keine passenden Nutzungsprofile vor, so kann an dieser Stelle ein individuelles Nutzungsprofil erstellt werden. Besteht im Rahmen des Wettbewerbs hierfür kein Bedarf, sollten die Zeilen 27-35 ausgeblendet werden. 
</t>
        </r>
        <r>
          <rPr>
            <sz val="9"/>
            <color indexed="81"/>
            <rFont val="Tahoma"/>
            <family val="2"/>
          </rPr>
          <t xml:space="preserve">Sollen im Rahmen eines Wettbewerbs Nutzergiewerte für eine individuelle Nutzung zur Verfügung stehen (z.B. als Ergebnisse aus EnerCalC) so können auch diese eingefügt werden. Hierfür ist das Verhältnis von Energiebezugsfläche zu BGF in Zeile 28 einzutragen (Erfahrungswerte sind im Kommentar hinterlegt) </t>
        </r>
        <r>
          <rPr>
            <b/>
            <sz val="9"/>
            <color indexed="81"/>
            <rFont val="Tahoma"/>
            <family val="2"/>
          </rPr>
          <t xml:space="preserve">
</t>
        </r>
      </text>
    </comment>
    <comment ref="K63" authorId="0">
      <text>
        <r>
          <rPr>
            <sz val="9"/>
            <color indexed="81"/>
            <rFont val="Tahoma"/>
            <family val="2"/>
          </rPr>
          <t xml:space="preserve">Kennwerte:
1,4 Standard
1,25 verbessert
1,15 hocheffizient
</t>
        </r>
      </text>
    </comment>
    <comment ref="K94" authorId="1">
      <text>
        <r>
          <rPr>
            <sz val="9"/>
            <color indexed="81"/>
            <rFont val="Tahoma"/>
            <family val="2"/>
          </rPr>
          <t>monokristalline Siliziumzellen  14%
polykristalline Siliziumzellen    10%
CIS / CdTe-Zellen               10%
aSi-Zellen                            6%</t>
        </r>
      </text>
    </comment>
    <comment ref="I97" authorId="0">
      <text>
        <r>
          <rPr>
            <b/>
            <sz val="9"/>
            <color indexed="81"/>
            <rFont val="Tahoma"/>
            <family val="2"/>
          </rPr>
          <t xml:space="preserve">Aufgeständerte PV im Dachbereich mit Südorientiertung bitte hier einfügen. Dabei ist jedoch die reale Modulfläche anzugeben. </t>
        </r>
      </text>
    </comment>
    <comment ref="K100" authorId="1">
      <text>
        <r>
          <rPr>
            <sz val="9"/>
            <color indexed="81"/>
            <rFont val="Tahoma"/>
            <family val="2"/>
          </rPr>
          <t xml:space="preserve">Unterstützung Warmwasser              50%
Unterstützung Warmwasser/Heizung  42,5%
</t>
        </r>
      </text>
    </comment>
    <comment ref="I103" authorId="0">
      <text>
        <r>
          <rPr>
            <b/>
            <sz val="9"/>
            <color indexed="81"/>
            <rFont val="Tahoma"/>
            <family val="2"/>
          </rPr>
          <t xml:space="preserve">Aufgeständerte Solarthermie im Dachbereich mit Südorientiertung bitte hier einfügen. Dabei ist jedoch die reale Modulfläche anzugeben. </t>
        </r>
        <r>
          <rPr>
            <sz val="9"/>
            <color indexed="81"/>
            <rFont val="Tahoma"/>
            <family val="2"/>
          </rPr>
          <t xml:space="preserve">
</t>
        </r>
      </text>
    </comment>
    <comment ref="L123" authorId="0">
      <text>
        <r>
          <rPr>
            <sz val="9"/>
            <color indexed="81"/>
            <rFont val="Tahoma"/>
            <family val="2"/>
          </rPr>
          <t xml:space="preserve">Werte um 10% entsprechen einer üblichen Trinkwarmwasserunterstützung; Werte um 20% entsprechen einer Unterstützung von Trinkwarmwasser und Heizung. Werte die deutlich über diesen Kennwerten liegen, bedürfen einer Beschreibung im Abschnitt "Besondere energetische Effekte"
</t>
        </r>
      </text>
    </comment>
  </commentList>
</comments>
</file>

<file path=xl/sharedStrings.xml><?xml version="1.0" encoding="utf-8"?>
<sst xmlns="http://schemas.openxmlformats.org/spreadsheetml/2006/main" count="476" uniqueCount="195">
  <si>
    <t>Beheizter Bruttorauminhalt (nur beheiztes Gebäude):</t>
  </si>
  <si>
    <t>[m³]</t>
  </si>
  <si>
    <t>Außenbauteile des beheizten Gebäudes</t>
  </si>
  <si>
    <t>Flächen</t>
  </si>
  <si>
    <t>opak</t>
  </si>
  <si>
    <t>transparent</t>
  </si>
  <si>
    <t>gesamt</t>
  </si>
  <si>
    <t>[m²]</t>
  </si>
  <si>
    <t>Süden</t>
  </si>
  <si>
    <t>Westen</t>
  </si>
  <si>
    <t>Norden</t>
  </si>
  <si>
    <t>Osten</t>
  </si>
  <si>
    <t>Dach (abgewickelte Fläche)</t>
  </si>
  <si>
    <t>Boden gegen Erdreich oder unbeheizten Keller (z.B. TG)</t>
  </si>
  <si>
    <t>- / -</t>
  </si>
  <si>
    <t>Wände gegen Erdreich oder unbeheizte Keller (z.B. TG)</t>
  </si>
  <si>
    <t>Boden gegen Luft (z.B. Durchfahrt, Aufständerung)</t>
  </si>
  <si>
    <r>
      <t>Hüllfläche A</t>
    </r>
    <r>
      <rPr>
        <b/>
        <vertAlign val="subscript"/>
        <sz val="10"/>
        <rFont val="Arial"/>
        <family val="2"/>
      </rPr>
      <t>Hüll</t>
    </r>
    <r>
      <rPr>
        <b/>
        <sz val="10"/>
        <rFont val="Arial"/>
        <family val="2"/>
      </rPr>
      <t xml:space="preserve"> gesamt:</t>
    </r>
  </si>
  <si>
    <t>Anteil</t>
  </si>
  <si>
    <t>[%]</t>
  </si>
  <si>
    <t xml:space="preserve">Gebäude(teil): </t>
  </si>
  <si>
    <t>Fassade gesamt:</t>
  </si>
  <si>
    <t>O</t>
  </si>
  <si>
    <t>S</t>
  </si>
  <si>
    <t>W</t>
  </si>
  <si>
    <t>0°</t>
  </si>
  <si>
    <t>90°</t>
  </si>
  <si>
    <t>Fensterfl.</t>
  </si>
  <si>
    <t>Fassade</t>
  </si>
  <si>
    <r>
      <t>Solaraktive Flächen</t>
    </r>
    <r>
      <rPr>
        <sz val="10"/>
        <rFont val="Arial"/>
        <family val="2"/>
      </rPr>
      <t xml:space="preserve"> </t>
    </r>
  </si>
  <si>
    <t>Erhebungsbogen Energie + Nachhaltigkeit</t>
  </si>
  <si>
    <t>Dach*</t>
  </si>
  <si>
    <r>
      <t>V</t>
    </r>
    <r>
      <rPr>
        <vertAlign val="subscript"/>
        <sz val="10"/>
        <rFont val="Arial"/>
        <family val="2"/>
      </rPr>
      <t>e</t>
    </r>
  </si>
  <si>
    <t>Grundstücksfläche</t>
  </si>
  <si>
    <t>Gründachflächen</t>
  </si>
  <si>
    <t>Versiegelungsgrad</t>
  </si>
  <si>
    <t>Grundstück</t>
  </si>
  <si>
    <t>Fahrradstellfläche</t>
  </si>
  <si>
    <t>Nutzfläche</t>
  </si>
  <si>
    <t>Fassaden (Ausrichtung ± 45° nach ...)</t>
  </si>
  <si>
    <t>Gebäude</t>
  </si>
  <si>
    <t>Energiedeckung</t>
  </si>
  <si>
    <t>spezifisch</t>
  </si>
  <si>
    <t>absolut</t>
  </si>
  <si>
    <r>
      <t>kWh/m</t>
    </r>
    <r>
      <rPr>
        <vertAlign val="superscript"/>
        <sz val="10"/>
        <rFont val="Arial"/>
        <family val="2"/>
      </rPr>
      <t>2</t>
    </r>
    <r>
      <rPr>
        <sz val="10"/>
        <rFont val="Arial"/>
        <family val="2"/>
      </rPr>
      <t>a</t>
    </r>
  </si>
  <si>
    <t>kWh/a</t>
  </si>
  <si>
    <t xml:space="preserve">Dieses Formblatt in den gelben Feldern bitte ausfüllen. Für thermisch getrennte Gebäudeteile (Def. siehe EnEV 2009) muss das Formblatt ggf. ab dem Abschnitt "Gebäude(teil)" gesondert ausgefüllt werden. </t>
  </si>
  <si>
    <t>BGF</t>
  </si>
  <si>
    <t>NF</t>
  </si>
  <si>
    <t>bebaut versiegelte Fläche (Grundfläche)</t>
  </si>
  <si>
    <t>unbebaut versiegelte Fläche (Wege, Stellplätze etc.)</t>
  </si>
  <si>
    <t>S/W</t>
  </si>
  <si>
    <t>S/O</t>
  </si>
  <si>
    <t>*Angabe der Dachfläche, die für die PV bzw. Solarthermie Nutzung zur Verfügung steht, nicht die Modulfläche</t>
  </si>
  <si>
    <r>
      <t>[kWh</t>
    </r>
    <r>
      <rPr>
        <vertAlign val="subscript"/>
        <sz val="10"/>
        <rFont val="Arial"/>
        <family val="2"/>
      </rPr>
      <t>el</t>
    </r>
    <r>
      <rPr>
        <sz val="10"/>
        <rFont val="Arial"/>
        <family val="2"/>
      </rPr>
      <t>/a]</t>
    </r>
  </si>
  <si>
    <t>Nebenrechnungen</t>
  </si>
  <si>
    <t>Gebäudetechnik</t>
  </si>
  <si>
    <t>restliche Strombereitstellung über:</t>
  </si>
  <si>
    <t>restliche Wärmebereitstellung über:</t>
  </si>
  <si>
    <t>Brennwert-Heizkessel Öl / Gas</t>
  </si>
  <si>
    <t>Biomasse-Heizkessel Stückholz / Pellets</t>
  </si>
  <si>
    <t>WP Umweltwärme Erdreich</t>
  </si>
  <si>
    <t>WP Umweltwärme Grundwasser</t>
  </si>
  <si>
    <t>WP Umweltwärme Luft</t>
  </si>
  <si>
    <t>BHKW</t>
  </si>
  <si>
    <t>sonstiges:</t>
  </si>
  <si>
    <t>Netzstrom</t>
  </si>
  <si>
    <t>Dafür das Registerblatt "Gebaeude 1" kopieren und entsprechend in "Gebaeude 2" etc. umbenennen.</t>
  </si>
  <si>
    <t>[1/m]</t>
  </si>
  <si>
    <r>
      <t>Kompaktheit A/V</t>
    </r>
    <r>
      <rPr>
        <b/>
        <vertAlign val="subscript"/>
        <sz val="10"/>
        <rFont val="Arial"/>
        <family val="2"/>
      </rPr>
      <t>e</t>
    </r>
  </si>
  <si>
    <t>Fernwärme</t>
  </si>
  <si>
    <t>Solarstrom</t>
  </si>
  <si>
    <t>Energiebedarfe</t>
  </si>
  <si>
    <t>Gesamtwärmebedarf [kWh/a]</t>
  </si>
  <si>
    <t>Gesamtstrombedarf [kWh/a]</t>
  </si>
  <si>
    <t>Sommerlicher Wärmeschutz</t>
  </si>
  <si>
    <t>Fassadengestaltung:</t>
  </si>
  <si>
    <t>Fenster mit im Raum sichtbaren Sturz</t>
  </si>
  <si>
    <t>Fenster ohne im Raum sichtbaren Sturz</t>
  </si>
  <si>
    <t>Brüstungsausbildung</t>
  </si>
  <si>
    <t xml:space="preserve">Sonnenschutzmaßnahmen: </t>
  </si>
  <si>
    <t>Sonnenschutz</t>
  </si>
  <si>
    <t>opake Brüstung</t>
  </si>
  <si>
    <t>transparente Brüstung</t>
  </si>
  <si>
    <r>
      <t>[kWh</t>
    </r>
    <r>
      <rPr>
        <vertAlign val="subscript"/>
        <sz val="10"/>
        <rFont val="Arial"/>
        <family val="2"/>
      </rPr>
      <t>therm</t>
    </r>
    <r>
      <rPr>
        <sz val="10"/>
        <rFont val="Arial"/>
        <family val="2"/>
      </rPr>
      <t>/a]</t>
    </r>
  </si>
  <si>
    <t>Flächenbedarf Technik</t>
  </si>
  <si>
    <t>Überschlägiger Flächenbedarf für die Hauptelemente der Energieversorgung und Energiebereitstellung</t>
  </si>
  <si>
    <t>Hauptkomponenten der Gebäudetechnik</t>
  </si>
  <si>
    <t>Heizung</t>
  </si>
  <si>
    <t>Kühlung</t>
  </si>
  <si>
    <t>Lüftung</t>
  </si>
  <si>
    <t>sonstiges</t>
  </si>
  <si>
    <t>Hauptkomponenten der Energieverteilung</t>
  </si>
  <si>
    <t>Steigschächte</t>
  </si>
  <si>
    <t>Horizontale Verteilung</t>
  </si>
  <si>
    <t>ein Schachtkonzept ist auf den Plänen abgebildet</t>
  </si>
  <si>
    <t>kWh/m²a</t>
  </si>
  <si>
    <t>Nutzerstrom</t>
  </si>
  <si>
    <t>Büro + Verwaltung</t>
  </si>
  <si>
    <t>Kindertagesstätte</t>
  </si>
  <si>
    <t>BGF gesamt</t>
  </si>
  <si>
    <t>* Richtwert Systemwirkungsgrad PV 10% / Solarthermie 60%</t>
  </si>
  <si>
    <t>Besondere Energieeffekte</t>
  </si>
  <si>
    <t>Nicht energetisch abbildbare Effekte</t>
  </si>
  <si>
    <t>Effekt</t>
  </si>
  <si>
    <t>Umsetzung im Projekt</t>
  </si>
  <si>
    <t>Wirkung in der Energiebilanz</t>
  </si>
  <si>
    <t>Zone 1</t>
  </si>
  <si>
    <t>Zone 2</t>
  </si>
  <si>
    <t>Zone 3</t>
  </si>
  <si>
    <t>Realisierungswettbewerb xxx</t>
  </si>
  <si>
    <t>Schule</t>
  </si>
  <si>
    <t>NUTZUNGSTYPOLOGIE</t>
  </si>
  <si>
    <t>Wohnen (&gt; 20 WE)</t>
  </si>
  <si>
    <t>Büro + Verwaltung (mit Kühlung)</t>
  </si>
  <si>
    <t>Sporthalle</t>
  </si>
  <si>
    <t>Handelsflächen</t>
  </si>
  <si>
    <t>Benutzerdefiniert</t>
  </si>
  <si>
    <t>STROM BELEUCHTUNG</t>
  </si>
  <si>
    <t>STROM BELÜFTEN</t>
  </si>
  <si>
    <t>NUTZERSTROM</t>
  </si>
  <si>
    <t>NUTZENERGIE HEIZEN</t>
  </si>
  <si>
    <t>NUTZENEGRIE TWW</t>
  </si>
  <si>
    <t>NUTZENERGIE KÄLTE</t>
  </si>
  <si>
    <t>Summe</t>
  </si>
  <si>
    <t>Referenzregion</t>
  </si>
  <si>
    <t>Referenzregion nach DIN 4108-6:2003</t>
  </si>
  <si>
    <t>Nutzung</t>
  </si>
  <si>
    <t>Benutzerdefinierte Nutzung</t>
  </si>
  <si>
    <t>Strom Beleuchtung</t>
  </si>
  <si>
    <t>Strom Belüften</t>
  </si>
  <si>
    <t>Nutzenergie Heizen</t>
  </si>
  <si>
    <t>Nutzenergie TWW</t>
  </si>
  <si>
    <t>Nutzenergie Kälte</t>
  </si>
  <si>
    <t>Zone</t>
  </si>
  <si>
    <t>Fläche</t>
  </si>
  <si>
    <t xml:space="preserve"> </t>
  </si>
  <si>
    <r>
      <t>A</t>
    </r>
    <r>
      <rPr>
        <vertAlign val="subscript"/>
        <sz val="10"/>
        <rFont val="Arial"/>
        <family val="2"/>
      </rPr>
      <t>Hüll</t>
    </r>
    <r>
      <rPr>
        <sz val="10"/>
        <rFont val="Arial"/>
        <family val="2"/>
      </rPr>
      <t>/V</t>
    </r>
    <r>
      <rPr>
        <vertAlign val="subscript"/>
        <sz val="10"/>
        <rFont val="Arial"/>
        <family val="2"/>
      </rPr>
      <t>e</t>
    </r>
  </si>
  <si>
    <t>Photovoltaik [m²]</t>
  </si>
  <si>
    <t>Solarthermie [m²]</t>
  </si>
  <si>
    <t>Wärmebedarf Zone 2 [kWh/a]</t>
  </si>
  <si>
    <t>Strombedarf Zone 2 [kWh/a]</t>
  </si>
  <si>
    <t>Wärmebedarf Zone 1 [kWh/a]</t>
  </si>
  <si>
    <t>Strombedarf Zone 1 [kWh/a]</t>
  </si>
  <si>
    <t>Wärmebedarf Zone 3 [kWh/a]</t>
  </si>
  <si>
    <t>Strombedarf Zone 3 [kWh/a]</t>
  </si>
  <si>
    <t>0° (Horizontal)</t>
  </si>
  <si>
    <t>30°</t>
  </si>
  <si>
    <t>60°</t>
  </si>
  <si>
    <t>Wirkungsgrad Photovoltaik</t>
  </si>
  <si>
    <t>Wirkungsgrad Solarthermie</t>
  </si>
  <si>
    <t xml:space="preserve">Überschlägiger Jahresertrag </t>
  </si>
  <si>
    <t>Dach</t>
  </si>
  <si>
    <r>
      <t>Photovoltaik [kWh</t>
    </r>
    <r>
      <rPr>
        <b/>
        <vertAlign val="subscript"/>
        <sz val="10"/>
        <rFont val="Arial"/>
        <family val="2"/>
      </rPr>
      <t>el</t>
    </r>
    <r>
      <rPr>
        <b/>
        <sz val="10"/>
        <rFont val="Arial"/>
        <family val="2"/>
      </rPr>
      <t>/a]</t>
    </r>
  </si>
  <si>
    <r>
      <t>Solarthermie [kWh</t>
    </r>
    <r>
      <rPr>
        <b/>
        <vertAlign val="subscript"/>
        <sz val="10"/>
        <rFont val="Arial"/>
        <family val="2"/>
      </rPr>
      <t>therm</t>
    </r>
    <r>
      <rPr>
        <b/>
        <sz val="10"/>
        <rFont val="Arial"/>
        <family val="2"/>
      </rPr>
      <t>/a]</t>
    </r>
  </si>
  <si>
    <t>x</t>
  </si>
  <si>
    <t xml:space="preserve">Region </t>
  </si>
  <si>
    <t>Aktuelle Region</t>
  </si>
  <si>
    <r>
      <t>Energieertrag Solarthermie [kWh</t>
    </r>
    <r>
      <rPr>
        <vertAlign val="subscript"/>
        <sz val="10"/>
        <rFont val="Arial"/>
        <family val="2"/>
      </rPr>
      <t>therm</t>
    </r>
    <r>
      <rPr>
        <sz val="10"/>
        <rFont val="Arial"/>
        <family val="2"/>
      </rPr>
      <t>/a]</t>
    </r>
  </si>
  <si>
    <t>Energiebilanzkennwerte</t>
  </si>
  <si>
    <t>Effizienz Wärmeerzeugung Gebäudetechnik</t>
  </si>
  <si>
    <t>[-]</t>
  </si>
  <si>
    <r>
      <t>Energieertrag Strom (Jahresbilanz ohne BHKW) [kWh</t>
    </r>
    <r>
      <rPr>
        <vertAlign val="subscript"/>
        <sz val="10"/>
        <rFont val="Arial"/>
        <family val="2"/>
      </rPr>
      <t>el</t>
    </r>
    <r>
      <rPr>
        <sz val="10"/>
        <rFont val="Arial"/>
        <family val="2"/>
      </rPr>
      <t>/a]</t>
    </r>
  </si>
  <si>
    <t>Eigendeckungsgrad Strombedarf (Jahresbilanz ohne BHKW) [%]</t>
  </si>
  <si>
    <t>Wohnen (&gt; 20 WE mit Lüftungsanlage und WRG)</t>
  </si>
  <si>
    <t>Kennnummer</t>
  </si>
  <si>
    <t>xxxxxx</t>
  </si>
  <si>
    <t>Erfassungsbogen Energie + Nachhaltigkeit</t>
  </si>
  <si>
    <t>EINFÜHRUNG</t>
  </si>
  <si>
    <t>Eigendeckungsgrad Wärmebedarf [%]</t>
  </si>
  <si>
    <t>Externe Berechnung der Nutzenergiekennwerte</t>
  </si>
  <si>
    <t>Beheizte Bruttogrundfläche (BGF)</t>
  </si>
  <si>
    <t>Ergebnismonitor</t>
  </si>
  <si>
    <t>Endenergiebedarfswerte</t>
  </si>
  <si>
    <t>Heizen</t>
  </si>
  <si>
    <t>Trinkwarmwasser</t>
  </si>
  <si>
    <t>Kälte</t>
  </si>
  <si>
    <t>Beleuchtung</t>
  </si>
  <si>
    <t>Belüften</t>
  </si>
  <si>
    <t>Endenergiebedarf Heizen</t>
  </si>
  <si>
    <t>Endenergiebedarf Trinkwarmwasser</t>
  </si>
  <si>
    <t>Endenergiebedarf Kälte</t>
  </si>
  <si>
    <t>Endenergiebedarf Beleuchtung</t>
  </si>
  <si>
    <t>Endenergiebedarf Belüften</t>
  </si>
  <si>
    <t>Endenergiebedarf Nutzerstrom</t>
  </si>
  <si>
    <t>Endenergiebedarfe (Gesamtgebäude)</t>
  </si>
  <si>
    <t>Energiebilanz</t>
  </si>
  <si>
    <r>
      <t>kWh</t>
    </r>
    <r>
      <rPr>
        <vertAlign val="subscript"/>
        <sz val="10"/>
        <rFont val="Arial"/>
        <family val="2"/>
      </rPr>
      <t>el</t>
    </r>
    <r>
      <rPr>
        <sz val="10"/>
        <rFont val="Arial"/>
        <family val="2"/>
      </rPr>
      <t>/a</t>
    </r>
  </si>
  <si>
    <r>
      <t xml:space="preserve"> kWh</t>
    </r>
    <r>
      <rPr>
        <vertAlign val="subscript"/>
        <sz val="10"/>
        <rFont val="Arial"/>
        <family val="2"/>
      </rPr>
      <t>therm</t>
    </r>
    <r>
      <rPr>
        <sz val="10"/>
        <rFont val="Arial"/>
        <family val="2"/>
      </rPr>
      <t>/a</t>
    </r>
  </si>
  <si>
    <t xml:space="preserve">Eigendeckungsgrad Wärmebedarf </t>
  </si>
  <si>
    <t xml:space="preserve">Eigendeckungsgrad Strombedarf (Jahresbilanz ohne BHKW) </t>
  </si>
  <si>
    <t>Energieertrag Solarthermie</t>
  </si>
  <si>
    <t>Energieertrag Strom (Jahresbilanz ohne BHKW)</t>
  </si>
  <si>
    <t>Endenergiebilanz</t>
  </si>
  <si>
    <t>xx</t>
  </si>
</sst>
</file>

<file path=xl/styles.xml><?xml version="1.0" encoding="utf-8"?>
<styleSheet xmlns="http://schemas.openxmlformats.org/spreadsheetml/2006/main">
  <numFmts count="1">
    <numFmt numFmtId="164" formatCode="0.0"/>
  </numFmts>
  <fonts count="21">
    <font>
      <sz val="11"/>
      <name val="Arial"/>
    </font>
    <font>
      <b/>
      <sz val="11"/>
      <name val="Arial"/>
      <family val="2"/>
    </font>
    <font>
      <b/>
      <sz val="14"/>
      <name val="Arial"/>
      <family val="2"/>
    </font>
    <font>
      <sz val="10"/>
      <name val="Arial"/>
      <family val="2"/>
    </font>
    <font>
      <b/>
      <sz val="10"/>
      <name val="Arial"/>
      <family val="2"/>
    </font>
    <font>
      <vertAlign val="subscript"/>
      <sz val="10"/>
      <name val="Arial"/>
      <family val="2"/>
    </font>
    <font>
      <b/>
      <vertAlign val="subscript"/>
      <sz val="10"/>
      <name val="Arial"/>
      <family val="2"/>
    </font>
    <font>
      <vertAlign val="superscript"/>
      <sz val="10"/>
      <name val="Arial"/>
      <family val="2"/>
    </font>
    <font>
      <sz val="10"/>
      <name val="Wingdings"/>
      <charset val="2"/>
    </font>
    <font>
      <sz val="11"/>
      <name val="Arial"/>
      <family val="2"/>
    </font>
    <font>
      <sz val="11"/>
      <name val="Arial"/>
      <family val="2"/>
    </font>
    <font>
      <sz val="9"/>
      <color indexed="81"/>
      <name val="Tahoma"/>
      <family val="2"/>
    </font>
    <font>
      <sz val="10"/>
      <color rgb="FFFF0000"/>
      <name val="Arial"/>
      <family val="2"/>
    </font>
    <font>
      <sz val="11"/>
      <color theme="1"/>
      <name val="Arial"/>
      <family val="2"/>
    </font>
    <font>
      <b/>
      <sz val="10"/>
      <color theme="1"/>
      <name val="Arial"/>
      <family val="2"/>
    </font>
    <font>
      <sz val="10"/>
      <color rgb="FF0066CC"/>
      <name val="Arial"/>
      <family val="2"/>
    </font>
    <font>
      <sz val="10"/>
      <color theme="1"/>
      <name val="Arial"/>
      <family val="2"/>
    </font>
    <font>
      <b/>
      <sz val="11"/>
      <color theme="1"/>
      <name val="Calibri"/>
      <family val="2"/>
      <scheme val="minor"/>
    </font>
    <font>
      <b/>
      <sz val="14"/>
      <color rgb="FF0066CC"/>
      <name val="Arial"/>
      <family val="2"/>
    </font>
    <font>
      <sz val="11"/>
      <color rgb="FF0066CC"/>
      <name val="Arial"/>
      <family val="2"/>
    </font>
    <font>
      <b/>
      <sz val="9"/>
      <color indexed="81"/>
      <name val="Tahoma"/>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CC"/>
        <bgColor indexed="64"/>
      </patternFill>
    </fill>
    <fill>
      <patternFill patternType="solid">
        <fgColor rgb="FFFFFFCC"/>
        <bgColor indexed="64"/>
      </patternFill>
    </fill>
    <fill>
      <patternFill patternType="solid">
        <fgColor theme="5" tint="0.79998168889431442"/>
        <bgColor indexed="64"/>
      </patternFill>
    </fill>
  </fills>
  <borders count="85">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diagonal/>
    </border>
    <border>
      <left style="hair">
        <color indexed="64"/>
      </left>
      <right style="thin">
        <color indexed="64"/>
      </right>
      <top/>
      <bottom style="thin">
        <color indexed="64"/>
      </bottom>
      <diagonal/>
    </border>
    <border>
      <left style="thin">
        <color indexed="64"/>
      </left>
      <right/>
      <top/>
      <bottom/>
      <diagonal/>
    </border>
    <border>
      <left style="hair">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style="hair">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hair">
        <color indexed="64"/>
      </left>
      <right style="hair">
        <color indexed="64"/>
      </right>
      <top/>
      <bottom/>
      <diagonal/>
    </border>
    <border>
      <left/>
      <right/>
      <top style="thin">
        <color indexed="64"/>
      </top>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thin">
        <color indexed="64"/>
      </bottom>
      <diagonal/>
    </border>
    <border>
      <left/>
      <right style="thin">
        <color indexed="64"/>
      </right>
      <top style="hair">
        <color indexed="64"/>
      </top>
      <bottom style="thin">
        <color indexed="64"/>
      </bottom>
      <diagonal/>
    </border>
    <border>
      <left/>
      <right style="hair">
        <color indexed="64"/>
      </right>
      <top/>
      <bottom/>
      <diagonal/>
    </border>
    <border>
      <left/>
      <right/>
      <top/>
      <bottom style="hair">
        <color indexed="64"/>
      </bottom>
      <diagonal/>
    </border>
    <border>
      <left/>
      <right style="hair">
        <color indexed="64"/>
      </right>
      <top/>
      <bottom style="hair">
        <color indexed="64"/>
      </bottom>
      <diagonal/>
    </border>
    <border>
      <left style="thin">
        <color indexed="64"/>
      </left>
      <right style="hair">
        <color indexed="64"/>
      </right>
      <top/>
      <bottom style="hair">
        <color indexed="64"/>
      </bottom>
      <diagonal/>
    </border>
    <border>
      <left/>
      <right/>
      <top style="hair">
        <color indexed="64"/>
      </top>
      <bottom/>
      <diagonal/>
    </border>
    <border>
      <left/>
      <right style="hair">
        <color indexed="64"/>
      </right>
      <top style="hair">
        <color indexed="64"/>
      </top>
      <bottom/>
      <diagonal/>
    </border>
    <border>
      <left/>
      <right style="thin">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top/>
      <bottom style="hair">
        <color indexed="64"/>
      </bottom>
      <diagonal/>
    </border>
    <border>
      <left style="thin">
        <color indexed="64"/>
      </left>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diagonal/>
    </border>
    <border>
      <left style="hair">
        <color indexed="64"/>
      </left>
      <right/>
      <top/>
      <bottom/>
      <diagonal/>
    </border>
    <border>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thin">
        <color indexed="64"/>
      </bottom>
      <diagonal/>
    </border>
    <border>
      <left/>
      <right style="medium">
        <color indexed="64"/>
      </right>
      <top/>
      <bottom/>
      <diagonal/>
    </border>
    <border>
      <left style="medium">
        <color indexed="64"/>
      </left>
      <right style="thin">
        <color indexed="64"/>
      </right>
      <top/>
      <bottom style="medium">
        <color indexed="64"/>
      </bottom>
      <diagonal/>
    </border>
    <border>
      <left/>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3">
    <xf numFmtId="0" fontId="0" fillId="0" borderId="0"/>
    <xf numFmtId="9" fontId="10" fillId="0" borderId="0" applyFont="0" applyFill="0" applyBorder="0" applyAlignment="0" applyProtection="0"/>
    <xf numFmtId="0" fontId="9" fillId="0" borderId="0"/>
  </cellStyleXfs>
  <cellXfs count="403">
    <xf numFmtId="0" fontId="0" fillId="0" borderId="0" xfId="0"/>
    <xf numFmtId="0" fontId="0" fillId="2" borderId="0" xfId="0" applyFill="1"/>
    <xf numFmtId="0" fontId="2" fillId="2" borderId="0" xfId="0" applyFont="1" applyFill="1" applyAlignment="1">
      <alignment horizontal="right"/>
    </xf>
    <xf numFmtId="0" fontId="1" fillId="2" borderId="0" xfId="0" applyFont="1" applyFill="1"/>
    <xf numFmtId="0" fontId="3" fillId="2" borderId="0" xfId="0" applyFont="1" applyFill="1"/>
    <xf numFmtId="0" fontId="3" fillId="2" borderId="1" xfId="0" applyFont="1" applyFill="1" applyBorder="1"/>
    <xf numFmtId="0" fontId="3" fillId="2" borderId="2" xfId="0" applyFont="1" applyFill="1" applyBorder="1"/>
    <xf numFmtId="49" fontId="4" fillId="2" borderId="0" xfId="0" applyNumberFormat="1" applyFont="1" applyFill="1"/>
    <xf numFmtId="0" fontId="3" fillId="2" borderId="0" xfId="0" applyFont="1" applyFill="1" applyBorder="1" applyAlignment="1">
      <alignment horizontal="left" vertical="center"/>
    </xf>
    <xf numFmtId="0" fontId="0" fillId="2" borderId="0" xfId="0" applyFill="1" applyBorder="1"/>
    <xf numFmtId="49" fontId="3" fillId="2" borderId="0" xfId="0" applyNumberFormat="1" applyFont="1" applyFill="1" applyBorder="1"/>
    <xf numFmtId="0" fontId="3" fillId="2" borderId="0" xfId="0" applyFont="1" applyFill="1" applyBorder="1"/>
    <xf numFmtId="0" fontId="3" fillId="2" borderId="3" xfId="0" applyFont="1" applyFill="1" applyBorder="1" applyAlignment="1">
      <alignment horizontal="center"/>
    </xf>
    <xf numFmtId="0" fontId="3" fillId="2" borderId="4" xfId="0" applyFont="1" applyFill="1" applyBorder="1"/>
    <xf numFmtId="0" fontId="3" fillId="2" borderId="5" xfId="0" applyFont="1" applyFill="1" applyBorder="1"/>
    <xf numFmtId="0" fontId="3" fillId="2" borderId="0" xfId="0" applyFont="1" applyFill="1" applyBorder="1" applyAlignment="1">
      <alignment horizontal="left" vertical="center" indent="1"/>
    </xf>
    <xf numFmtId="0" fontId="0" fillId="2" borderId="1" xfId="0" applyFill="1" applyBorder="1"/>
    <xf numFmtId="0" fontId="3" fillId="2" borderId="0" xfId="0" applyFont="1" applyFill="1" applyBorder="1" applyAlignment="1">
      <alignment horizontal="center" vertical="center" textRotation="90"/>
    </xf>
    <xf numFmtId="0" fontId="3" fillId="2" borderId="0" xfId="0" applyFont="1" applyFill="1" applyBorder="1" applyAlignment="1" applyProtection="1"/>
    <xf numFmtId="0" fontId="2" fillId="0" borderId="0" xfId="0" applyFont="1" applyFill="1" applyBorder="1" applyAlignment="1" applyProtection="1">
      <alignment horizontal="center"/>
      <protection locked="0"/>
    </xf>
    <xf numFmtId="0" fontId="3" fillId="2" borderId="0" xfId="0" applyFont="1" applyFill="1" applyBorder="1" applyAlignment="1"/>
    <xf numFmtId="0" fontId="0" fillId="0" borderId="0" xfId="0" applyBorder="1" applyAlignment="1"/>
    <xf numFmtId="0" fontId="3" fillId="0" borderId="0" xfId="0" applyFont="1" applyFill="1" applyBorder="1" applyAlignment="1" applyProtection="1">
      <alignment horizontal="left"/>
      <protection locked="0"/>
    </xf>
    <xf numFmtId="0" fontId="4" fillId="2" borderId="0" xfId="0" applyFont="1" applyFill="1" applyBorder="1" applyAlignment="1">
      <alignment horizontal="left" vertical="center"/>
    </xf>
    <xf numFmtId="0" fontId="4" fillId="2" borderId="6" xfId="0" applyFont="1" applyFill="1" applyBorder="1" applyAlignment="1">
      <alignment horizontal="left" vertical="center"/>
    </xf>
    <xf numFmtId="0" fontId="12" fillId="2" borderId="0" xfId="0" applyFont="1" applyFill="1"/>
    <xf numFmtId="0" fontId="3" fillId="3" borderId="7" xfId="0" applyFont="1" applyFill="1" applyBorder="1" applyAlignment="1" applyProtection="1">
      <alignment vertical="center" wrapText="1"/>
    </xf>
    <xf numFmtId="0" fontId="3" fillId="3" borderId="8" xfId="0" applyFont="1" applyFill="1" applyBorder="1" applyAlignment="1" applyProtection="1">
      <alignment vertical="center" wrapText="1"/>
    </xf>
    <xf numFmtId="0" fontId="3" fillId="3" borderId="9" xfId="0" applyFont="1" applyFill="1" applyBorder="1" applyAlignment="1" applyProtection="1">
      <alignment vertical="center" wrapText="1"/>
    </xf>
    <xf numFmtId="0" fontId="0" fillId="0" borderId="10" xfId="0" applyBorder="1"/>
    <xf numFmtId="0" fontId="0" fillId="0" borderId="11" xfId="0" applyBorder="1"/>
    <xf numFmtId="0" fontId="0" fillId="0" borderId="12" xfId="0" applyBorder="1"/>
    <xf numFmtId="0" fontId="0" fillId="0" borderId="13" xfId="0" applyBorder="1"/>
    <xf numFmtId="0" fontId="0" fillId="0" borderId="3" xfId="0" applyFill="1" applyBorder="1"/>
    <xf numFmtId="0" fontId="13" fillId="4" borderId="3" xfId="0" applyFont="1" applyFill="1" applyBorder="1" applyAlignment="1">
      <alignment horizontal="center" vertical="center"/>
    </xf>
    <xf numFmtId="0" fontId="3" fillId="2" borderId="12" xfId="0" applyFont="1" applyFill="1" applyBorder="1" applyAlignment="1">
      <alignment horizontal="center"/>
    </xf>
    <xf numFmtId="0" fontId="3" fillId="2" borderId="14" xfId="0" applyFont="1" applyFill="1" applyBorder="1" applyAlignment="1">
      <alignment horizontal="center"/>
    </xf>
    <xf numFmtId="0" fontId="3" fillId="2" borderId="15" xfId="0" applyFont="1" applyFill="1" applyBorder="1" applyAlignment="1">
      <alignment horizontal="center"/>
    </xf>
    <xf numFmtId="0" fontId="3" fillId="2" borderId="16" xfId="0" applyFont="1" applyFill="1" applyBorder="1" applyAlignment="1">
      <alignment horizontal="center"/>
    </xf>
    <xf numFmtId="0" fontId="3" fillId="2" borderId="17" xfId="0" applyFont="1" applyFill="1" applyBorder="1" applyAlignment="1">
      <alignment horizontal="center"/>
    </xf>
    <xf numFmtId="0" fontId="14" fillId="0" borderId="0" xfId="0" applyFont="1" applyFill="1" applyBorder="1" applyAlignment="1">
      <alignment vertical="center" wrapText="1"/>
    </xf>
    <xf numFmtId="0" fontId="0" fillId="0" borderId="0" xfId="0" applyFill="1" applyBorder="1" applyAlignment="1"/>
    <xf numFmtId="0" fontId="14" fillId="3" borderId="3" xfId="0" applyFont="1" applyFill="1" applyBorder="1" applyAlignment="1">
      <alignment vertical="center" wrapText="1"/>
    </xf>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15" fillId="5" borderId="11" xfId="0" applyFont="1" applyFill="1" applyBorder="1" applyAlignment="1">
      <alignment horizontal="center" vertical="center"/>
    </xf>
    <xf numFmtId="0" fontId="15" fillId="5" borderId="21" xfId="0" applyFont="1" applyFill="1" applyBorder="1" applyAlignment="1">
      <alignment horizontal="center" vertical="center"/>
    </xf>
    <xf numFmtId="0" fontId="3" fillId="2" borderId="22" xfId="0" applyFont="1" applyFill="1" applyBorder="1" applyAlignment="1">
      <alignment horizontal="center"/>
    </xf>
    <xf numFmtId="2" fontId="15" fillId="5" borderId="11" xfId="0" applyNumberFormat="1" applyFont="1" applyFill="1" applyBorder="1" applyAlignment="1">
      <alignment horizontal="center" vertical="center"/>
    </xf>
    <xf numFmtId="2" fontId="15" fillId="5" borderId="21" xfId="0" applyNumberFormat="1" applyFont="1" applyFill="1" applyBorder="1" applyAlignment="1">
      <alignment horizontal="center" vertical="center"/>
    </xf>
    <xf numFmtId="2" fontId="3" fillId="2" borderId="11" xfId="0" applyNumberFormat="1" applyFont="1" applyFill="1" applyBorder="1" applyAlignment="1">
      <alignment horizontal="center"/>
    </xf>
    <xf numFmtId="2" fontId="15" fillId="5" borderId="23" xfId="0" applyNumberFormat="1" applyFont="1" applyFill="1" applyBorder="1" applyAlignment="1">
      <alignment horizontal="center" vertical="center"/>
    </xf>
    <xf numFmtId="2" fontId="16" fillId="4" borderId="3" xfId="0" applyNumberFormat="1" applyFont="1" applyFill="1" applyBorder="1" applyAlignment="1">
      <alignment horizontal="center" vertical="center"/>
    </xf>
    <xf numFmtId="2" fontId="16" fillId="4" borderId="12" xfId="0" applyNumberFormat="1" applyFont="1" applyFill="1" applyBorder="1" applyAlignment="1">
      <alignment horizontal="center" vertical="center"/>
    </xf>
    <xf numFmtId="2" fontId="16" fillId="4" borderId="14" xfId="0" applyNumberFormat="1" applyFont="1" applyFill="1" applyBorder="1" applyAlignment="1">
      <alignment horizontal="center" vertical="center"/>
    </xf>
    <xf numFmtId="2" fontId="16" fillId="4" borderId="22" xfId="0" applyNumberFormat="1" applyFont="1" applyFill="1" applyBorder="1" applyAlignment="1">
      <alignment horizontal="center" vertical="center"/>
    </xf>
    <xf numFmtId="2" fontId="3" fillId="2" borderId="12" xfId="0" applyNumberFormat="1" applyFont="1" applyFill="1" applyBorder="1" applyAlignment="1">
      <alignment horizontal="center"/>
    </xf>
    <xf numFmtId="0" fontId="4" fillId="2" borderId="4" xfId="0" applyFont="1" applyFill="1" applyBorder="1"/>
    <xf numFmtId="0" fontId="4" fillId="2" borderId="4" xfId="0" applyFont="1" applyFill="1" applyBorder="1" applyAlignment="1">
      <alignment horizontal="right"/>
    </xf>
    <xf numFmtId="3" fontId="4" fillId="2" borderId="4" xfId="0" applyNumberFormat="1" applyFont="1" applyFill="1" applyBorder="1"/>
    <xf numFmtId="3" fontId="4" fillId="2" borderId="4" xfId="0" applyNumberFormat="1" applyFont="1" applyFill="1" applyBorder="1" applyAlignment="1">
      <alignment horizontal="right"/>
    </xf>
    <xf numFmtId="0" fontId="15" fillId="5" borderId="23" xfId="0" applyFont="1" applyFill="1" applyBorder="1" applyAlignment="1">
      <alignment horizontal="center" vertical="center"/>
    </xf>
    <xf numFmtId="0" fontId="16" fillId="4" borderId="3" xfId="0" applyFont="1" applyFill="1" applyBorder="1" applyAlignment="1">
      <alignment horizontal="center" vertical="center"/>
    </xf>
    <xf numFmtId="0" fontId="3" fillId="2" borderId="24" xfId="0" applyFont="1" applyFill="1" applyBorder="1" applyAlignment="1">
      <alignment horizontal="left"/>
    </xf>
    <xf numFmtId="0" fontId="3" fillId="2" borderId="1" xfId="0" applyFont="1" applyFill="1" applyBorder="1" applyAlignment="1">
      <alignment horizontal="left"/>
    </xf>
    <xf numFmtId="0" fontId="3" fillId="2" borderId="2" xfId="0" applyFont="1" applyFill="1" applyBorder="1" applyAlignment="1">
      <alignment horizontal="center"/>
    </xf>
    <xf numFmtId="0" fontId="16" fillId="0" borderId="1" xfId="0" applyFont="1" applyFill="1" applyBorder="1" applyAlignment="1">
      <alignment horizontal="center" vertical="center"/>
    </xf>
    <xf numFmtId="0" fontId="3" fillId="0" borderId="24" xfId="0" applyFont="1" applyFill="1" applyBorder="1" applyAlignment="1">
      <alignment horizontal="left" vertical="center"/>
    </xf>
    <xf numFmtId="0" fontId="3" fillId="0" borderId="1" xfId="0" applyFont="1" applyFill="1" applyBorder="1"/>
    <xf numFmtId="0" fontId="15" fillId="0" borderId="1" xfId="0" applyFont="1" applyFill="1" applyBorder="1" applyAlignment="1">
      <alignment horizontal="center" vertical="center"/>
    </xf>
    <xf numFmtId="0" fontId="3" fillId="0" borderId="2" xfId="0" applyFont="1" applyFill="1" applyBorder="1" applyAlignment="1">
      <alignment horizontal="center"/>
    </xf>
    <xf numFmtId="0" fontId="3" fillId="0" borderId="24" xfId="0" applyFont="1" applyFill="1" applyBorder="1" applyAlignment="1">
      <alignment horizontal="left"/>
    </xf>
    <xf numFmtId="0" fontId="3" fillId="0" borderId="1" xfId="0" applyFont="1" applyFill="1" applyBorder="1" applyAlignment="1">
      <alignment horizontal="left"/>
    </xf>
    <xf numFmtId="0" fontId="3" fillId="2" borderId="25" xfId="0" applyFont="1" applyFill="1" applyBorder="1"/>
    <xf numFmtId="49" fontId="3" fillId="2" borderId="4" xfId="0" applyNumberFormat="1" applyFont="1" applyFill="1" applyBorder="1" applyAlignment="1">
      <alignment horizontal="left" vertical="top" wrapText="1"/>
    </xf>
    <xf numFmtId="49" fontId="3" fillId="2" borderId="5" xfId="0" applyNumberFormat="1" applyFont="1" applyFill="1" applyBorder="1" applyAlignment="1">
      <alignment horizontal="left" vertical="top" wrapText="1"/>
    </xf>
    <xf numFmtId="49" fontId="3" fillId="2" borderId="1" xfId="0" applyNumberFormat="1" applyFont="1" applyFill="1" applyBorder="1" applyAlignment="1">
      <alignment horizontal="left" vertical="center"/>
    </xf>
    <xf numFmtId="0" fontId="15" fillId="5" borderId="3" xfId="0" applyFont="1" applyFill="1" applyBorder="1" applyAlignment="1">
      <alignment horizontal="center" vertical="center"/>
    </xf>
    <xf numFmtId="49" fontId="3" fillId="0" borderId="24" xfId="0" applyNumberFormat="1" applyFont="1" applyFill="1" applyBorder="1"/>
    <xf numFmtId="49" fontId="3" fillId="0" borderId="1" xfId="0" applyNumberFormat="1" applyFont="1" applyFill="1" applyBorder="1"/>
    <xf numFmtId="0" fontId="0" fillId="0" borderId="1" xfId="0" applyFill="1" applyBorder="1"/>
    <xf numFmtId="0" fontId="4" fillId="0" borderId="24" xfId="0" applyFont="1" applyFill="1" applyBorder="1" applyAlignment="1">
      <alignment horizontal="left"/>
    </xf>
    <xf numFmtId="0" fontId="4" fillId="0" borderId="1" xfId="0" applyFont="1" applyFill="1" applyBorder="1" applyAlignment="1">
      <alignment horizontal="left"/>
    </xf>
    <xf numFmtId="2" fontId="14" fillId="0" borderId="1" xfId="0" applyNumberFormat="1" applyFont="1" applyFill="1" applyBorder="1" applyAlignment="1">
      <alignment horizontal="center" vertical="center"/>
    </xf>
    <xf numFmtId="2" fontId="14" fillId="0" borderId="2" xfId="0" applyNumberFormat="1" applyFont="1" applyFill="1" applyBorder="1" applyAlignment="1">
      <alignment horizontal="center" vertical="center"/>
    </xf>
    <xf numFmtId="2" fontId="15" fillId="5" borderId="26" xfId="0" applyNumberFormat="1" applyFont="1" applyFill="1" applyBorder="1" applyAlignment="1">
      <alignment horizontal="center" vertical="center"/>
    </xf>
    <xf numFmtId="2" fontId="3" fillId="2" borderId="23" xfId="0" applyNumberFormat="1" applyFont="1" applyFill="1" applyBorder="1" applyAlignment="1">
      <alignment horizontal="center"/>
    </xf>
    <xf numFmtId="2" fontId="3" fillId="2" borderId="14" xfId="0" applyNumberFormat="1" applyFont="1" applyFill="1" applyBorder="1" applyAlignment="1">
      <alignment horizontal="center"/>
    </xf>
    <xf numFmtId="2" fontId="16" fillId="4" borderId="8" xfId="0" applyNumberFormat="1" applyFont="1" applyFill="1" applyBorder="1" applyAlignment="1">
      <alignment horizontal="center" vertical="center"/>
    </xf>
    <xf numFmtId="2" fontId="3" fillId="2" borderId="9" xfId="0" applyNumberFormat="1" applyFont="1" applyFill="1" applyBorder="1" applyAlignment="1">
      <alignment horizontal="center"/>
    </xf>
    <xf numFmtId="0" fontId="3" fillId="2" borderId="27" xfId="0" applyFont="1" applyFill="1" applyBorder="1" applyAlignment="1">
      <alignment horizontal="center"/>
    </xf>
    <xf numFmtId="0" fontId="9" fillId="0" borderId="28" xfId="0" applyFont="1" applyBorder="1"/>
    <xf numFmtId="3" fontId="3" fillId="4" borderId="29" xfId="0" applyNumberFormat="1" applyFont="1" applyFill="1" applyBorder="1" applyAlignment="1">
      <alignment horizontal="center"/>
    </xf>
    <xf numFmtId="3" fontId="3" fillId="4" borderId="12" xfId="0" applyNumberFormat="1" applyFont="1" applyFill="1" applyBorder="1" applyAlignment="1">
      <alignment horizontal="center"/>
    </xf>
    <xf numFmtId="3" fontId="3" fillId="4" borderId="13" xfId="0" applyNumberFormat="1" applyFont="1" applyFill="1" applyBorder="1" applyAlignment="1">
      <alignment horizontal="center"/>
    </xf>
    <xf numFmtId="3" fontId="3" fillId="4" borderId="22" xfId="0" applyNumberFormat="1" applyFont="1" applyFill="1" applyBorder="1" applyAlignment="1">
      <alignment horizontal="center"/>
    </xf>
    <xf numFmtId="3" fontId="3" fillId="4" borderId="3" xfId="0" applyNumberFormat="1" applyFont="1" applyFill="1" applyBorder="1"/>
    <xf numFmtId="0" fontId="4" fillId="2" borderId="3" xfId="0" applyFont="1" applyFill="1" applyBorder="1" applyAlignment="1">
      <alignment horizontal="center"/>
    </xf>
    <xf numFmtId="0" fontId="4" fillId="2" borderId="25" xfId="0" applyFont="1" applyFill="1" applyBorder="1" applyAlignment="1">
      <alignment horizontal="left" vertical="center"/>
    </xf>
    <xf numFmtId="0" fontId="4" fillId="2" borderId="4" xfId="0" applyFont="1" applyFill="1" applyBorder="1" applyAlignment="1">
      <alignment horizontal="left" vertical="center"/>
    </xf>
    <xf numFmtId="0" fontId="4" fillId="2" borderId="5" xfId="0" applyFont="1" applyFill="1" applyBorder="1" applyAlignment="1">
      <alignment horizontal="left" vertical="center"/>
    </xf>
    <xf numFmtId="0" fontId="3" fillId="2" borderId="0" xfId="0" applyFont="1" applyFill="1" applyBorder="1" applyAlignment="1">
      <alignment vertical="center" wrapText="1"/>
    </xf>
    <xf numFmtId="0" fontId="0" fillId="0" borderId="0" xfId="0" applyBorder="1" applyAlignment="1">
      <alignment wrapText="1"/>
    </xf>
    <xf numFmtId="0" fontId="3" fillId="2" borderId="30" xfId="0" applyFont="1" applyFill="1" applyBorder="1" applyAlignment="1">
      <alignment horizontal="center" vertical="center"/>
    </xf>
    <xf numFmtId="164" fontId="3" fillId="2" borderId="30" xfId="0" applyNumberFormat="1" applyFont="1" applyFill="1" applyBorder="1" applyAlignment="1">
      <alignment horizontal="center" vertical="center"/>
    </xf>
    <xf numFmtId="0" fontId="3" fillId="2" borderId="31" xfId="0" applyFont="1" applyFill="1" applyBorder="1" applyAlignment="1">
      <alignment horizontal="center" vertical="center"/>
    </xf>
    <xf numFmtId="0" fontId="0" fillId="0" borderId="2" xfId="0" applyBorder="1" applyAlignment="1">
      <alignment wrapText="1"/>
    </xf>
    <xf numFmtId="0" fontId="4" fillId="2" borderId="16" xfId="0" applyFont="1" applyFill="1" applyBorder="1" applyAlignment="1"/>
    <xf numFmtId="0" fontId="1" fillId="0" borderId="6" xfId="0" applyFont="1" applyBorder="1" applyAlignment="1"/>
    <xf numFmtId="0" fontId="4" fillId="2" borderId="25" xfId="0" applyFont="1" applyFill="1" applyBorder="1" applyAlignment="1"/>
    <xf numFmtId="0" fontId="1" fillId="0" borderId="5" xfId="0" applyFont="1" applyBorder="1" applyAlignment="1"/>
    <xf numFmtId="0" fontId="0" fillId="0" borderId="0" xfId="0" applyBorder="1"/>
    <xf numFmtId="9" fontId="0" fillId="0" borderId="0" xfId="1" applyFont="1" applyBorder="1" applyAlignment="1">
      <alignment horizontal="left"/>
    </xf>
    <xf numFmtId="0" fontId="17" fillId="0" borderId="0" xfId="0" applyFont="1" applyBorder="1"/>
    <xf numFmtId="0" fontId="17" fillId="0" borderId="0" xfId="0" applyFont="1"/>
    <xf numFmtId="0" fontId="3" fillId="2" borderId="30" xfId="0" applyFont="1" applyFill="1" applyBorder="1" applyAlignment="1">
      <alignment horizontal="center"/>
    </xf>
    <xf numFmtId="0" fontId="3" fillId="2" borderId="32" xfId="0" applyFont="1" applyFill="1" applyBorder="1" applyAlignment="1">
      <alignment horizontal="right" indent="3"/>
    </xf>
    <xf numFmtId="0" fontId="3" fillId="2" borderId="10" xfId="0" applyFont="1" applyFill="1" applyBorder="1" applyAlignment="1">
      <alignment horizontal="right" indent="3"/>
    </xf>
    <xf numFmtId="0" fontId="3" fillId="2" borderId="33" xfId="0" applyFont="1" applyFill="1" applyBorder="1" applyAlignment="1">
      <alignment horizontal="right" indent="3"/>
    </xf>
    <xf numFmtId="0" fontId="3" fillId="2" borderId="3" xfId="0" applyFont="1" applyFill="1" applyBorder="1" applyAlignment="1">
      <alignment horizontal="center" vertical="center"/>
    </xf>
    <xf numFmtId="0" fontId="4" fillId="2" borderId="4" xfId="0" applyFont="1" applyFill="1" applyBorder="1" applyAlignment="1">
      <alignment vertical="center"/>
    </xf>
    <xf numFmtId="0" fontId="3" fillId="2" borderId="4" xfId="0" applyFont="1" applyFill="1" applyBorder="1" applyAlignment="1">
      <alignment vertical="center"/>
    </xf>
    <xf numFmtId="0" fontId="3" fillId="2" borderId="9" xfId="0" applyFont="1" applyFill="1" applyBorder="1" applyAlignment="1">
      <alignment horizontal="center"/>
    </xf>
    <xf numFmtId="0" fontId="4" fillId="2" borderId="24" xfId="0" applyFont="1" applyFill="1" applyBorder="1"/>
    <xf numFmtId="0" fontId="8" fillId="2" borderId="32"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10" xfId="0" applyFont="1" applyFill="1" applyBorder="1" applyAlignment="1" applyProtection="1">
      <alignment horizontal="center" vertical="center"/>
      <protection locked="0"/>
    </xf>
    <xf numFmtId="0" fontId="3" fillId="2" borderId="11" xfId="0" applyFont="1" applyFill="1" applyBorder="1" applyAlignment="1">
      <alignment horizontal="left" vertical="center"/>
    </xf>
    <xf numFmtId="0" fontId="8" fillId="2" borderId="11"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3" fillId="2" borderId="35" xfId="0" applyFont="1" applyFill="1" applyBorder="1" applyAlignment="1">
      <alignment horizontal="left" vertical="center"/>
    </xf>
    <xf numFmtId="0" fontId="4" fillId="2" borderId="24" xfId="0" applyFont="1" applyFill="1" applyBorder="1" applyAlignment="1">
      <alignment vertical="center"/>
    </xf>
    <xf numFmtId="0" fontId="4" fillId="2" borderId="1" xfId="0" applyFont="1" applyFill="1" applyBorder="1" applyAlignment="1">
      <alignment vertical="center"/>
    </xf>
    <xf numFmtId="0" fontId="4" fillId="2" borderId="2" xfId="0" applyFont="1" applyFill="1" applyBorder="1" applyAlignment="1">
      <alignment vertical="center"/>
    </xf>
    <xf numFmtId="0" fontId="3" fillId="0" borderId="13" xfId="0" applyFont="1" applyFill="1" applyBorder="1" applyAlignment="1" applyProtection="1">
      <alignment horizontal="center"/>
      <protection locked="0"/>
    </xf>
    <xf numFmtId="0" fontId="3" fillId="0" borderId="29" xfId="0" applyFont="1" applyFill="1" applyBorder="1" applyAlignment="1" applyProtection="1">
      <alignment horizontal="center"/>
      <protection locked="0"/>
    </xf>
    <xf numFmtId="0" fontId="3" fillId="0" borderId="12" xfId="0" applyFont="1" applyFill="1" applyBorder="1" applyAlignment="1" applyProtection="1">
      <alignment horizontal="center"/>
      <protection locked="0"/>
    </xf>
    <xf numFmtId="0" fontId="3" fillId="0" borderId="36" xfId="0" applyFont="1" applyFill="1" applyBorder="1" applyAlignment="1" applyProtection="1">
      <alignment horizontal="left"/>
      <protection locked="0"/>
    </xf>
    <xf numFmtId="0" fontId="3" fillId="2" borderId="1" xfId="0" applyFont="1" applyFill="1" applyBorder="1" applyAlignment="1">
      <alignment vertical="center"/>
    </xf>
    <xf numFmtId="0" fontId="4" fillId="2" borderId="1" xfId="0" applyFont="1" applyFill="1" applyBorder="1"/>
    <xf numFmtId="0" fontId="8" fillId="2" borderId="37" xfId="0" applyFont="1" applyFill="1" applyBorder="1" applyAlignment="1" applyProtection="1">
      <alignment horizontal="center" vertical="center"/>
      <protection locked="0"/>
    </xf>
    <xf numFmtId="0" fontId="8" fillId="2" borderId="23" xfId="0" applyFont="1" applyFill="1" applyBorder="1" applyAlignment="1" applyProtection="1">
      <alignment horizontal="center" vertical="center"/>
      <protection locked="0"/>
    </xf>
    <xf numFmtId="164" fontId="15" fillId="5" borderId="11" xfId="0" applyNumberFormat="1" applyFont="1" applyFill="1" applyBorder="1" applyAlignment="1">
      <alignment horizontal="center" vertical="center"/>
    </xf>
    <xf numFmtId="3" fontId="15" fillId="5" borderId="11" xfId="0" applyNumberFormat="1" applyFont="1" applyFill="1" applyBorder="1" applyAlignment="1" applyProtection="1">
      <alignment horizontal="center"/>
      <protection locked="0"/>
    </xf>
    <xf numFmtId="3" fontId="15" fillId="5" borderId="38" xfId="0" applyNumberFormat="1" applyFont="1" applyFill="1" applyBorder="1" applyAlignment="1" applyProtection="1">
      <alignment horizontal="center"/>
      <protection locked="0"/>
    </xf>
    <xf numFmtId="3" fontId="15" fillId="5" borderId="35" xfId="0" applyNumberFormat="1" applyFont="1" applyFill="1" applyBorder="1" applyAlignment="1" applyProtection="1">
      <alignment horizontal="center"/>
      <protection locked="0"/>
    </xf>
    <xf numFmtId="3" fontId="15" fillId="5" borderId="35" xfId="0" applyNumberFormat="1" applyFont="1" applyFill="1" applyBorder="1" applyAlignment="1" applyProtection="1">
      <alignment horizontal="center" vertical="center"/>
      <protection locked="0"/>
    </xf>
    <xf numFmtId="3" fontId="15" fillId="5" borderId="39" xfId="0" applyNumberFormat="1" applyFont="1" applyFill="1" applyBorder="1" applyAlignment="1" applyProtection="1">
      <alignment horizontal="center" vertical="center"/>
      <protection locked="0"/>
    </xf>
    <xf numFmtId="3" fontId="15" fillId="5" borderId="34" xfId="0" applyNumberFormat="1" applyFont="1" applyFill="1" applyBorder="1" applyAlignment="1" applyProtection="1">
      <alignment horizontal="center" vertical="center"/>
      <protection locked="0"/>
    </xf>
    <xf numFmtId="3" fontId="15" fillId="5" borderId="11" xfId="0" applyNumberFormat="1" applyFont="1" applyFill="1" applyBorder="1" applyAlignment="1" applyProtection="1">
      <alignment horizontal="center" vertical="center"/>
      <protection locked="0"/>
    </xf>
    <xf numFmtId="164" fontId="3" fillId="2" borderId="3" xfId="0" applyNumberFormat="1" applyFont="1" applyFill="1" applyBorder="1" applyAlignment="1">
      <alignment horizontal="center" vertical="center"/>
    </xf>
    <xf numFmtId="2" fontId="16" fillId="0" borderId="21" xfId="0" applyNumberFormat="1" applyFont="1" applyFill="1" applyBorder="1" applyAlignment="1">
      <alignment horizontal="center" vertical="center"/>
    </xf>
    <xf numFmtId="2" fontId="16" fillId="0" borderId="11" xfId="0" applyNumberFormat="1" applyFont="1" applyFill="1" applyBorder="1" applyAlignment="1">
      <alignment horizontal="center" vertical="center"/>
    </xf>
    <xf numFmtId="2" fontId="16" fillId="0" borderId="23" xfId="0" applyNumberFormat="1" applyFont="1" applyFill="1" applyBorder="1" applyAlignment="1">
      <alignment horizontal="center" vertical="center"/>
    </xf>
    <xf numFmtId="0" fontId="3" fillId="0" borderId="34" xfId="0" applyFont="1" applyFill="1" applyBorder="1" applyAlignment="1">
      <alignment horizontal="center"/>
    </xf>
    <xf numFmtId="3" fontId="3" fillId="0" borderId="29" xfId="0" applyNumberFormat="1" applyFont="1" applyFill="1" applyBorder="1" applyAlignment="1">
      <alignment horizontal="center"/>
    </xf>
    <xf numFmtId="0" fontId="3" fillId="0" borderId="11" xfId="0" applyFont="1" applyFill="1" applyBorder="1" applyAlignment="1">
      <alignment horizontal="center"/>
    </xf>
    <xf numFmtId="3" fontId="3" fillId="0" borderId="12" xfId="0" applyNumberFormat="1" applyFont="1" applyFill="1" applyBorder="1" applyAlignment="1">
      <alignment horizontal="center"/>
    </xf>
    <xf numFmtId="0" fontId="3" fillId="0" borderId="23" xfId="0" applyFont="1" applyFill="1" applyBorder="1" applyAlignment="1">
      <alignment horizontal="center"/>
    </xf>
    <xf numFmtId="3" fontId="3" fillId="0" borderId="14" xfId="0" applyNumberFormat="1" applyFont="1" applyFill="1" applyBorder="1" applyAlignment="1">
      <alignment horizontal="center"/>
    </xf>
    <xf numFmtId="0" fontId="3" fillId="0" borderId="35" xfId="0" applyFont="1" applyFill="1" applyBorder="1" applyAlignment="1">
      <alignment horizontal="center"/>
    </xf>
    <xf numFmtId="3" fontId="3" fillId="0" borderId="13" xfId="0" applyNumberFormat="1" applyFont="1" applyFill="1" applyBorder="1" applyAlignment="1">
      <alignment horizontal="center"/>
    </xf>
    <xf numFmtId="0" fontId="3" fillId="0" borderId="21" xfId="0" applyFont="1" applyFill="1" applyBorder="1" applyAlignment="1">
      <alignment horizontal="center"/>
    </xf>
    <xf numFmtId="3" fontId="3" fillId="0" borderId="22" xfId="0" applyNumberFormat="1" applyFont="1" applyFill="1" applyBorder="1" applyAlignment="1">
      <alignment horizontal="center"/>
    </xf>
    <xf numFmtId="3" fontId="3" fillId="0" borderId="11" xfId="0" applyNumberFormat="1" applyFont="1" applyFill="1" applyBorder="1" applyAlignment="1">
      <alignment horizontal="center"/>
    </xf>
    <xf numFmtId="3" fontId="3" fillId="0" borderId="35" xfId="0" applyNumberFormat="1" applyFont="1" applyFill="1" applyBorder="1" applyAlignment="1">
      <alignment horizontal="center"/>
    </xf>
    <xf numFmtId="3" fontId="3" fillId="0" borderId="11" xfId="0" applyNumberFormat="1" applyFont="1" applyFill="1" applyBorder="1" applyAlignment="1"/>
    <xf numFmtId="3" fontId="3" fillId="0" borderId="35" xfId="0" applyNumberFormat="1" applyFont="1" applyFill="1" applyBorder="1" applyAlignment="1"/>
    <xf numFmtId="0" fontId="15" fillId="6" borderId="11" xfId="0" applyFont="1" applyFill="1" applyBorder="1" applyAlignment="1">
      <alignment horizontal="center" vertical="center"/>
    </xf>
    <xf numFmtId="0" fontId="15" fillId="6" borderId="23" xfId="0" applyFont="1" applyFill="1" applyBorder="1" applyAlignment="1">
      <alignment horizontal="center" vertical="center"/>
    </xf>
    <xf numFmtId="0" fontId="15" fillId="6" borderId="40" xfId="0" applyFont="1" applyFill="1" applyBorder="1" applyAlignment="1">
      <alignment horizontal="center" vertical="center"/>
    </xf>
    <xf numFmtId="0" fontId="0" fillId="0" borderId="54" xfId="0" applyBorder="1"/>
    <xf numFmtId="0" fontId="0" fillId="0" borderId="21" xfId="0" applyBorder="1"/>
    <xf numFmtId="0" fontId="0" fillId="0" borderId="22" xfId="0" applyBorder="1"/>
    <xf numFmtId="0" fontId="3" fillId="3" borderId="40" xfId="0" applyFont="1" applyFill="1" applyBorder="1" applyAlignment="1" applyProtection="1">
      <alignment vertical="center" wrapText="1"/>
    </xf>
    <xf numFmtId="0" fontId="0" fillId="0" borderId="38" xfId="0" applyBorder="1"/>
    <xf numFmtId="0" fontId="4" fillId="0" borderId="0" xfId="0" applyFont="1" applyFill="1" applyBorder="1" applyAlignment="1">
      <alignment horizontal="center" vertical="center" textRotation="90"/>
    </xf>
    <xf numFmtId="0" fontId="8" fillId="0" borderId="0" xfId="0" applyFont="1" applyFill="1" applyBorder="1" applyAlignment="1" applyProtection="1">
      <alignment horizontal="center" vertical="center"/>
      <protection locked="0"/>
    </xf>
    <xf numFmtId="0" fontId="3" fillId="0" borderId="0" xfId="0" applyFont="1" applyFill="1" applyBorder="1" applyAlignment="1">
      <alignment horizontal="left" vertical="center"/>
    </xf>
    <xf numFmtId="0" fontId="15" fillId="0" borderId="0" xfId="0" applyFont="1" applyFill="1" applyBorder="1" applyAlignment="1" applyProtection="1">
      <alignment horizontal="left"/>
      <protection locked="0"/>
    </xf>
    <xf numFmtId="0" fontId="3" fillId="0" borderId="0" xfId="0" applyFont="1" applyFill="1" applyBorder="1" applyAlignment="1">
      <alignment horizontal="right" vertical="center"/>
    </xf>
    <xf numFmtId="0" fontId="0" fillId="0" borderId="0" xfId="0" applyFill="1" applyBorder="1" applyAlignment="1">
      <alignment horizontal="right"/>
    </xf>
    <xf numFmtId="0" fontId="0" fillId="0" borderId="0" xfId="0" applyFill="1" applyBorder="1"/>
    <xf numFmtId="0" fontId="17" fillId="0" borderId="0" xfId="0" applyFont="1" applyFill="1" applyBorder="1"/>
    <xf numFmtId="0" fontId="0" fillId="0" borderId="0" xfId="0" applyFill="1"/>
    <xf numFmtId="0" fontId="17" fillId="0" borderId="24" xfId="0" applyFont="1" applyFill="1" applyBorder="1"/>
    <xf numFmtId="0" fontId="17" fillId="0" borderId="2" xfId="0" applyFont="1" applyFill="1" applyBorder="1"/>
    <xf numFmtId="0" fontId="0" fillId="0" borderId="1" xfId="0" applyFill="1" applyBorder="1" applyAlignment="1"/>
    <xf numFmtId="0" fontId="0" fillId="0" borderId="2" xfId="0" applyFill="1" applyBorder="1" applyAlignment="1"/>
    <xf numFmtId="0" fontId="9" fillId="0" borderId="2" xfId="0" applyFont="1" applyBorder="1" applyAlignment="1">
      <alignment horizontal="center"/>
    </xf>
    <xf numFmtId="0" fontId="0" fillId="0" borderId="3" xfId="0" applyBorder="1" applyAlignment="1">
      <alignment horizontal="center" vertical="center"/>
    </xf>
    <xf numFmtId="0" fontId="1" fillId="0" borderId="0" xfId="0" applyFont="1"/>
    <xf numFmtId="0" fontId="3" fillId="2" borderId="41" xfId="0" applyFont="1" applyFill="1" applyBorder="1" applyAlignment="1">
      <alignment horizontal="left"/>
    </xf>
    <xf numFmtId="0" fontId="3" fillId="2" borderId="42" xfId="0" applyFont="1" applyFill="1" applyBorder="1" applyAlignment="1">
      <alignment horizontal="left"/>
    </xf>
    <xf numFmtId="0" fontId="3" fillId="2" borderId="36" xfId="0" applyFont="1" applyFill="1" applyBorder="1" applyAlignment="1">
      <alignment horizontal="left"/>
    </xf>
    <xf numFmtId="0" fontId="3" fillId="2" borderId="55" xfId="0" applyFont="1" applyFill="1" applyBorder="1" applyAlignment="1">
      <alignment horizontal="left"/>
    </xf>
    <xf numFmtId="0" fontId="3" fillId="2" borderId="56" xfId="0" applyFont="1" applyFill="1" applyBorder="1" applyAlignment="1">
      <alignment horizontal="left"/>
    </xf>
    <xf numFmtId="9" fontId="3" fillId="4" borderId="13" xfId="0" applyNumberFormat="1" applyFont="1" applyFill="1" applyBorder="1" applyAlignment="1">
      <alignment horizontal="center"/>
    </xf>
    <xf numFmtId="9" fontId="3" fillId="4" borderId="14" xfId="0" applyNumberFormat="1" applyFont="1" applyFill="1" applyBorder="1" applyAlignment="1">
      <alignment horizontal="center"/>
    </xf>
    <xf numFmtId="0" fontId="0" fillId="0" borderId="70" xfId="0" applyBorder="1" applyAlignment="1">
      <alignment horizontal="center"/>
    </xf>
    <xf numFmtId="3" fontId="3" fillId="4" borderId="29" xfId="0" applyNumberFormat="1" applyFont="1" applyFill="1" applyBorder="1" applyAlignment="1"/>
    <xf numFmtId="3" fontId="3" fillId="4" borderId="12" xfId="0" applyNumberFormat="1" applyFont="1" applyFill="1" applyBorder="1" applyAlignment="1"/>
    <xf numFmtId="3" fontId="3" fillId="4" borderId="13" xfId="0" applyNumberFormat="1" applyFont="1" applyFill="1" applyBorder="1" applyAlignment="1"/>
    <xf numFmtId="3" fontId="4" fillId="4" borderId="3" xfId="0" applyNumberFormat="1" applyFont="1" applyFill="1" applyBorder="1"/>
    <xf numFmtId="3" fontId="3" fillId="4" borderId="34" xfId="0" applyNumberFormat="1" applyFont="1" applyFill="1" applyBorder="1" applyAlignment="1"/>
    <xf numFmtId="3" fontId="3" fillId="4" borderId="35" xfId="0" applyNumberFormat="1" applyFont="1" applyFill="1" applyBorder="1" applyAlignment="1"/>
    <xf numFmtId="9" fontId="4" fillId="4" borderId="26" xfId="0" applyNumberFormat="1" applyFont="1" applyFill="1" applyBorder="1" applyAlignment="1">
      <alignment horizontal="right"/>
    </xf>
    <xf numFmtId="0" fontId="4" fillId="2" borderId="76" xfId="0" applyFont="1" applyFill="1" applyBorder="1" applyAlignment="1">
      <alignment horizontal="center"/>
    </xf>
    <xf numFmtId="3" fontId="3" fillId="0" borderId="77" xfId="0" applyNumberFormat="1" applyFont="1" applyFill="1" applyBorder="1" applyAlignment="1">
      <alignment horizontal="center"/>
    </xf>
    <xf numFmtId="3" fontId="3" fillId="0" borderId="78" xfId="0" applyNumberFormat="1" applyFont="1" applyFill="1" applyBorder="1" applyAlignment="1">
      <alignment horizontal="center"/>
    </xf>
    <xf numFmtId="3" fontId="3" fillId="0" borderId="79" xfId="0" applyNumberFormat="1" applyFont="1" applyFill="1" applyBorder="1" applyAlignment="1">
      <alignment horizontal="center"/>
    </xf>
    <xf numFmtId="0" fontId="0" fillId="2" borderId="80" xfId="0" applyFill="1" applyBorder="1"/>
    <xf numFmtId="0" fontId="3" fillId="2" borderId="77" xfId="0" applyFont="1" applyFill="1" applyBorder="1" applyAlignment="1">
      <alignment horizontal="center"/>
    </xf>
    <xf numFmtId="0" fontId="3" fillId="2" borderId="79" xfId="0" applyFont="1" applyFill="1" applyBorder="1" applyAlignment="1">
      <alignment horizontal="center"/>
    </xf>
    <xf numFmtId="0" fontId="4" fillId="2" borderId="77" xfId="0" applyFont="1" applyFill="1" applyBorder="1" applyAlignment="1">
      <alignment horizontal="center"/>
    </xf>
    <xf numFmtId="9" fontId="4" fillId="4" borderId="83" xfId="0" applyNumberFormat="1" applyFont="1" applyFill="1" applyBorder="1" applyAlignment="1">
      <alignment horizontal="right"/>
    </xf>
    <xf numFmtId="0" fontId="4" fillId="2" borderId="84" xfId="0" applyFont="1" applyFill="1" applyBorder="1" applyAlignment="1">
      <alignment horizontal="center"/>
    </xf>
    <xf numFmtId="0" fontId="0" fillId="0" borderId="4" xfId="0" applyBorder="1"/>
    <xf numFmtId="164" fontId="16" fillId="4" borderId="3" xfId="0" applyNumberFormat="1" applyFont="1" applyFill="1" applyBorder="1" applyAlignment="1">
      <alignment horizontal="center" vertical="center"/>
    </xf>
    <xf numFmtId="0" fontId="9" fillId="0" borderId="0" xfId="0" applyFont="1" applyFill="1" applyBorder="1"/>
    <xf numFmtId="0" fontId="9" fillId="0" borderId="18" xfId="0" applyFont="1" applyBorder="1" applyAlignment="1">
      <alignment horizontal="center"/>
    </xf>
    <xf numFmtId="0" fontId="9" fillId="0" borderId="19" xfId="0" applyFont="1" applyBorder="1" applyAlignment="1">
      <alignment horizontal="center"/>
    </xf>
    <xf numFmtId="0" fontId="9" fillId="0" borderId="20" xfId="0" applyFont="1" applyBorder="1" applyAlignment="1">
      <alignment horizontal="center"/>
    </xf>
    <xf numFmtId="0" fontId="0" fillId="0" borderId="3" xfId="0" applyFill="1" applyBorder="1" applyAlignment="1">
      <alignment horizontal="center"/>
    </xf>
    <xf numFmtId="0" fontId="0" fillId="0" borderId="0" xfId="0" applyAlignment="1">
      <alignment horizontal="center"/>
    </xf>
    <xf numFmtId="0" fontId="3" fillId="2" borderId="46" xfId="0" applyFont="1" applyFill="1" applyBorder="1" applyAlignment="1">
      <alignment horizontal="left"/>
    </xf>
    <xf numFmtId="0" fontId="3" fillId="2" borderId="47" xfId="0" applyFont="1" applyFill="1" applyBorder="1" applyAlignment="1">
      <alignment horizontal="left"/>
    </xf>
    <xf numFmtId="0" fontId="3" fillId="2" borderId="48" xfId="0" applyFont="1" applyFill="1" applyBorder="1" applyAlignment="1">
      <alignment horizontal="left"/>
    </xf>
    <xf numFmtId="0" fontId="3" fillId="2" borderId="24" xfId="0" applyFont="1" applyFill="1" applyBorder="1" applyAlignment="1">
      <alignment horizontal="left" vertical="center"/>
    </xf>
    <xf numFmtId="0" fontId="3" fillId="2" borderId="1" xfId="0" applyFont="1" applyFill="1" applyBorder="1" applyAlignment="1">
      <alignment horizontal="left" vertical="center"/>
    </xf>
    <xf numFmtId="0" fontId="3" fillId="2" borderId="49" xfId="0" applyFont="1" applyFill="1" applyBorder="1" applyAlignment="1">
      <alignment horizontal="left" vertical="center"/>
    </xf>
    <xf numFmtId="0" fontId="15" fillId="5" borderId="2" xfId="0" applyFont="1" applyFill="1" applyBorder="1" applyAlignment="1" applyProtection="1">
      <alignment horizontal="center"/>
      <protection locked="0"/>
    </xf>
    <xf numFmtId="0" fontId="15" fillId="5" borderId="3" xfId="0" applyFont="1" applyFill="1" applyBorder="1" applyAlignment="1" applyProtection="1">
      <alignment horizontal="center"/>
      <protection locked="0"/>
    </xf>
    <xf numFmtId="0" fontId="3" fillId="2" borderId="44" xfId="0" applyFont="1" applyFill="1" applyBorder="1" applyAlignment="1">
      <alignment horizontal="left"/>
    </xf>
    <xf numFmtId="0" fontId="3" fillId="2" borderId="42" xfId="0" applyFont="1" applyFill="1" applyBorder="1" applyAlignment="1">
      <alignment horizontal="left"/>
    </xf>
    <xf numFmtId="0" fontId="4" fillId="2" borderId="52" xfId="0" applyFont="1" applyFill="1" applyBorder="1" applyAlignment="1">
      <alignment horizontal="left"/>
    </xf>
    <xf numFmtId="0" fontId="4" fillId="2" borderId="82" xfId="0" applyFont="1" applyFill="1" applyBorder="1" applyAlignment="1">
      <alignment horizontal="left"/>
    </xf>
    <xf numFmtId="0" fontId="4" fillId="3" borderId="71" xfId="0" applyFont="1" applyFill="1" applyBorder="1" applyAlignment="1">
      <alignment horizontal="center" vertical="center" textRotation="90"/>
    </xf>
    <xf numFmtId="0" fontId="4" fillId="3" borderId="75" xfId="0" applyFont="1" applyFill="1" applyBorder="1" applyAlignment="1">
      <alignment horizontal="center" vertical="center" textRotation="90"/>
    </xf>
    <xf numFmtId="0" fontId="4" fillId="3" borderId="81" xfId="0" applyFont="1" applyFill="1" applyBorder="1" applyAlignment="1">
      <alignment horizontal="center" vertical="center" textRotation="90"/>
    </xf>
    <xf numFmtId="0" fontId="14" fillId="3" borderId="72" xfId="0" applyFont="1" applyFill="1" applyBorder="1" applyAlignment="1">
      <alignment horizontal="center" vertical="center" wrapText="1"/>
    </xf>
    <xf numFmtId="0" fontId="0" fillId="0" borderId="73" xfId="0" applyBorder="1" applyAlignment="1">
      <alignment horizontal="center"/>
    </xf>
    <xf numFmtId="0" fontId="0" fillId="0" borderId="74" xfId="0" applyBorder="1" applyAlignment="1">
      <alignment horizontal="center"/>
    </xf>
    <xf numFmtId="49" fontId="4" fillId="2" borderId="31" xfId="0" applyNumberFormat="1" applyFont="1" applyFill="1" applyBorder="1" applyAlignment="1">
      <alignment horizontal="left" vertical="top" wrapText="1"/>
    </xf>
    <xf numFmtId="49" fontId="4" fillId="2" borderId="57" xfId="0" applyNumberFormat="1" applyFont="1" applyFill="1" applyBorder="1" applyAlignment="1">
      <alignment horizontal="left" vertical="top" wrapText="1"/>
    </xf>
    <xf numFmtId="0" fontId="4" fillId="0" borderId="16" xfId="0" applyFont="1" applyBorder="1" applyAlignment="1">
      <alignment horizontal="left" vertical="top" wrapText="1"/>
    </xf>
    <xf numFmtId="0" fontId="4" fillId="0" borderId="6" xfId="0" applyFont="1" applyBorder="1" applyAlignment="1">
      <alignment horizontal="left" vertical="top" wrapText="1"/>
    </xf>
    <xf numFmtId="0" fontId="4" fillId="0" borderId="25" xfId="0" applyFont="1" applyBorder="1" applyAlignment="1">
      <alignment horizontal="left" vertical="top" wrapText="1"/>
    </xf>
    <xf numFmtId="0" fontId="4" fillId="0" borderId="5" xfId="0" applyFont="1" applyBorder="1" applyAlignment="1">
      <alignment horizontal="left" vertical="top" wrapText="1"/>
    </xf>
    <xf numFmtId="49" fontId="4" fillId="2" borderId="16" xfId="0" applyNumberFormat="1" applyFont="1" applyFill="1" applyBorder="1" applyAlignment="1">
      <alignment horizontal="left" vertical="top" wrapText="1"/>
    </xf>
    <xf numFmtId="49" fontId="4" fillId="2" borderId="51" xfId="0" applyNumberFormat="1" applyFont="1" applyFill="1" applyBorder="1" applyAlignment="1">
      <alignment horizontal="left" vertical="top" wrapText="1"/>
    </xf>
    <xf numFmtId="0" fontId="4" fillId="0" borderId="54" xfId="0" applyFont="1" applyBorder="1" applyAlignment="1">
      <alignment horizontal="left" vertical="top" wrapText="1"/>
    </xf>
    <xf numFmtId="0" fontId="4" fillId="0" borderId="21" xfId="0" applyFont="1" applyBorder="1" applyAlignment="1">
      <alignment horizontal="left" vertical="top" wrapText="1"/>
    </xf>
    <xf numFmtId="0" fontId="4" fillId="0" borderId="10" xfId="0" applyFont="1" applyBorder="1" applyAlignment="1">
      <alignment horizontal="left" vertical="top" wrapText="1"/>
    </xf>
    <xf numFmtId="0" fontId="4" fillId="0" borderId="11" xfId="0" applyFont="1" applyBorder="1" applyAlignment="1">
      <alignment horizontal="left" vertical="top" wrapText="1"/>
    </xf>
    <xf numFmtId="0" fontId="4" fillId="0" borderId="37" xfId="0" applyFont="1" applyBorder="1" applyAlignment="1">
      <alignment horizontal="left" vertical="top" wrapText="1"/>
    </xf>
    <xf numFmtId="0" fontId="4" fillId="0" borderId="23" xfId="0" applyFont="1" applyBorder="1" applyAlignment="1">
      <alignment horizontal="left" vertical="top" wrapText="1"/>
    </xf>
    <xf numFmtId="3" fontId="15" fillId="5" borderId="38" xfId="0" applyNumberFormat="1" applyFont="1" applyFill="1" applyBorder="1" applyAlignment="1" applyProtection="1">
      <alignment horizontal="center"/>
      <protection locked="0"/>
    </xf>
    <xf numFmtId="3" fontId="15" fillId="5" borderId="48" xfId="0" applyNumberFormat="1" applyFont="1" applyFill="1" applyBorder="1" applyAlignment="1" applyProtection="1">
      <alignment horizontal="center"/>
      <protection locked="0"/>
    </xf>
    <xf numFmtId="0" fontId="3" fillId="2" borderId="38" xfId="0" applyFont="1" applyFill="1" applyBorder="1" applyAlignment="1">
      <alignment horizontal="left" vertical="center"/>
    </xf>
    <xf numFmtId="0" fontId="3" fillId="2" borderId="47" xfId="0" applyFont="1" applyFill="1" applyBorder="1" applyAlignment="1">
      <alignment horizontal="left" vertical="center"/>
    </xf>
    <xf numFmtId="0" fontId="3" fillId="2" borderId="48" xfId="0" applyFont="1" applyFill="1" applyBorder="1" applyAlignment="1">
      <alignment horizontal="left" vertical="center"/>
    </xf>
    <xf numFmtId="0" fontId="14" fillId="3" borderId="3" xfId="0" applyFont="1" applyFill="1" applyBorder="1" applyAlignment="1">
      <alignment horizontal="center" vertical="center" wrapText="1"/>
    </xf>
    <xf numFmtId="0" fontId="0" fillId="0" borderId="3" xfId="0" applyBorder="1" applyAlignment="1">
      <alignment horizontal="center"/>
    </xf>
    <xf numFmtId="0" fontId="3" fillId="2" borderId="41" xfId="0" applyFont="1" applyFill="1" applyBorder="1" applyAlignment="1">
      <alignment horizontal="left"/>
    </xf>
    <xf numFmtId="0" fontId="3" fillId="2" borderId="36" xfId="0" applyFont="1" applyFill="1" applyBorder="1" applyAlignment="1">
      <alignment horizontal="left"/>
    </xf>
    <xf numFmtId="0" fontId="3" fillId="2" borderId="43" xfId="0" applyFont="1" applyFill="1" applyBorder="1" applyAlignment="1">
      <alignment horizontal="left"/>
    </xf>
    <xf numFmtId="0" fontId="3" fillId="2" borderId="45" xfId="0" applyFont="1" applyFill="1" applyBorder="1" applyAlignment="1">
      <alignment horizontal="left"/>
    </xf>
    <xf numFmtId="0" fontId="4" fillId="2" borderId="24" xfId="0" applyFont="1" applyFill="1" applyBorder="1" applyAlignment="1">
      <alignment horizontal="left" vertical="center"/>
    </xf>
    <xf numFmtId="0" fontId="4" fillId="2" borderId="1" xfId="0" applyFont="1" applyFill="1" applyBorder="1" applyAlignment="1">
      <alignment horizontal="left" vertical="center"/>
    </xf>
    <xf numFmtId="0" fontId="4" fillId="2" borderId="2" xfId="0" applyFont="1" applyFill="1" applyBorder="1" applyAlignment="1">
      <alignment horizontal="left" vertical="center"/>
    </xf>
    <xf numFmtId="3" fontId="3" fillId="0" borderId="26" xfId="0" applyNumberFormat="1" applyFont="1" applyFill="1" applyBorder="1" applyAlignment="1" applyProtection="1">
      <alignment horizontal="center" vertical="center"/>
      <protection locked="0"/>
    </xf>
    <xf numFmtId="3" fontId="3" fillId="0" borderId="58" xfId="0" applyNumberFormat="1" applyFont="1" applyFill="1" applyBorder="1" applyAlignment="1" applyProtection="1">
      <alignment horizontal="center" vertical="center"/>
      <protection locked="0"/>
    </xf>
    <xf numFmtId="3" fontId="3" fillId="0" borderId="59" xfId="0" applyNumberFormat="1" applyFont="1" applyFill="1" applyBorder="1" applyAlignment="1" applyProtection="1">
      <alignment horizontal="center" vertical="center"/>
      <protection locked="0"/>
    </xf>
    <xf numFmtId="0" fontId="4" fillId="0" borderId="3" xfId="0" applyFont="1" applyBorder="1" applyAlignment="1">
      <alignment horizontal="left" vertical="center"/>
    </xf>
    <xf numFmtId="0" fontId="4" fillId="2" borderId="31" xfId="0" applyFont="1" applyFill="1" applyBorder="1" applyAlignment="1">
      <alignment horizontal="left" vertical="center"/>
    </xf>
    <xf numFmtId="0" fontId="4" fillId="2" borderId="27" xfId="0" applyFont="1" applyFill="1" applyBorder="1" applyAlignment="1">
      <alignment horizontal="left" vertical="center"/>
    </xf>
    <xf numFmtId="0" fontId="4" fillId="2" borderId="57" xfId="0" applyFont="1" applyFill="1" applyBorder="1" applyAlignment="1">
      <alignment horizontal="left" vertical="center"/>
    </xf>
    <xf numFmtId="0" fontId="4" fillId="2" borderId="25" xfId="0" applyFont="1" applyFill="1" applyBorder="1" applyAlignment="1">
      <alignment horizontal="left" vertical="center"/>
    </xf>
    <xf numFmtId="0" fontId="4" fillId="2" borderId="4" xfId="0" applyFont="1" applyFill="1" applyBorder="1" applyAlignment="1">
      <alignment horizontal="left" vertical="center"/>
    </xf>
    <xf numFmtId="0" fontId="4" fillId="2" borderId="5" xfId="0" applyFont="1" applyFill="1" applyBorder="1" applyAlignment="1">
      <alignment horizontal="left" vertical="center"/>
    </xf>
    <xf numFmtId="0" fontId="3" fillId="2" borderId="61" xfId="0" applyFont="1" applyFill="1" applyBorder="1" applyAlignment="1">
      <alignment horizontal="left"/>
    </xf>
    <xf numFmtId="0" fontId="3" fillId="2" borderId="55" xfId="0" applyFont="1" applyFill="1" applyBorder="1" applyAlignment="1">
      <alignment horizontal="left"/>
    </xf>
    <xf numFmtId="0" fontId="3" fillId="2" borderId="56" xfId="0" applyFont="1" applyFill="1" applyBorder="1" applyAlignment="1">
      <alignment horizontal="left"/>
    </xf>
    <xf numFmtId="0" fontId="4" fillId="2" borderId="3" xfId="0" applyFont="1" applyFill="1" applyBorder="1" applyAlignment="1">
      <alignment horizontal="left"/>
    </xf>
    <xf numFmtId="0" fontId="3" fillId="2" borderId="60" xfId="0" applyFont="1" applyFill="1" applyBorder="1" applyAlignment="1">
      <alignment horizontal="left"/>
    </xf>
    <xf numFmtId="0" fontId="3" fillId="2" borderId="52" xfId="0" applyFont="1" applyFill="1" applyBorder="1" applyAlignment="1">
      <alignment horizontal="left"/>
    </xf>
    <xf numFmtId="0" fontId="3" fillId="2" borderId="53" xfId="0" applyFont="1" applyFill="1" applyBorder="1" applyAlignment="1">
      <alignment horizontal="left"/>
    </xf>
    <xf numFmtId="49" fontId="4" fillId="2" borderId="27" xfId="0" applyNumberFormat="1" applyFont="1" applyFill="1" applyBorder="1" applyAlignment="1">
      <alignment horizontal="left" vertical="top" wrapText="1"/>
    </xf>
    <xf numFmtId="0" fontId="14" fillId="3" borderId="24" xfId="0" applyFont="1" applyFill="1" applyBorder="1" applyAlignment="1">
      <alignment horizontal="center" vertical="center" wrapText="1"/>
    </xf>
    <xf numFmtId="0" fontId="0" fillId="0" borderId="1" xfId="0" applyBorder="1" applyAlignment="1">
      <alignment horizontal="center"/>
    </xf>
    <xf numFmtId="0" fontId="0" fillId="0" borderId="2" xfId="0" applyBorder="1" applyAlignment="1">
      <alignment horizontal="center"/>
    </xf>
    <xf numFmtId="0" fontId="4" fillId="2" borderId="3" xfId="0" applyFont="1" applyFill="1" applyBorder="1" applyAlignment="1">
      <alignment horizontal="center"/>
    </xf>
    <xf numFmtId="0" fontId="16" fillId="0" borderId="24"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4" fillId="0" borderId="0" xfId="0" applyFont="1" applyBorder="1" applyAlignment="1">
      <alignment horizontal="left" vertical="top" wrapText="1"/>
    </xf>
    <xf numFmtId="0" fontId="4" fillId="0" borderId="4" xfId="0" applyFont="1" applyBorder="1" applyAlignment="1">
      <alignment horizontal="left" vertical="top" wrapText="1"/>
    </xf>
    <xf numFmtId="0" fontId="14" fillId="3" borderId="1"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3" fillId="2" borderId="24" xfId="0" applyFont="1" applyFill="1" applyBorder="1" applyAlignment="1">
      <alignment horizontal="left"/>
    </xf>
    <xf numFmtId="0" fontId="3" fillId="2" borderId="1" xfId="0" applyFont="1" applyFill="1" applyBorder="1" applyAlignment="1">
      <alignment horizontal="left"/>
    </xf>
    <xf numFmtId="0" fontId="3" fillId="2" borderId="49" xfId="0" applyFont="1" applyFill="1" applyBorder="1" applyAlignment="1">
      <alignment horizontal="left"/>
    </xf>
    <xf numFmtId="0" fontId="4" fillId="0" borderId="3" xfId="0" applyFont="1" applyBorder="1" applyAlignment="1">
      <alignment horizontal="center" vertical="center"/>
    </xf>
    <xf numFmtId="0" fontId="15" fillId="6" borderId="21" xfId="0" applyFont="1" applyFill="1" applyBorder="1" applyAlignment="1">
      <alignment horizontal="left" vertical="center"/>
    </xf>
    <xf numFmtId="49" fontId="3" fillId="2" borderId="54" xfId="0" applyNumberFormat="1" applyFont="1" applyFill="1" applyBorder="1" applyAlignment="1">
      <alignment horizontal="left" vertical="center"/>
    </xf>
    <xf numFmtId="49" fontId="3" fillId="2" borderId="21" xfId="0" applyNumberFormat="1" applyFont="1" applyFill="1" applyBorder="1" applyAlignment="1">
      <alignment horizontal="left" vertical="center"/>
    </xf>
    <xf numFmtId="49" fontId="3" fillId="2" borderId="10" xfId="0" applyNumberFormat="1" applyFont="1" applyFill="1" applyBorder="1" applyAlignment="1">
      <alignment horizontal="left" vertical="center"/>
    </xf>
    <xf numFmtId="49" fontId="3" fillId="2" borderId="11" xfId="0" applyNumberFormat="1" applyFont="1" applyFill="1" applyBorder="1" applyAlignment="1">
      <alignment horizontal="left" vertical="center"/>
    </xf>
    <xf numFmtId="49" fontId="3" fillId="2" borderId="37" xfId="0" applyNumberFormat="1" applyFont="1" applyFill="1" applyBorder="1" applyAlignment="1">
      <alignment horizontal="left" vertical="center"/>
    </xf>
    <xf numFmtId="49" fontId="3" fillId="2" borderId="23" xfId="0" applyNumberFormat="1" applyFont="1" applyFill="1" applyBorder="1" applyAlignment="1">
      <alignment horizontal="left" vertical="center"/>
    </xf>
    <xf numFmtId="0" fontId="0" fillId="0" borderId="44" xfId="0" applyBorder="1"/>
    <xf numFmtId="0" fontId="0" fillId="0" borderId="45" xfId="0" applyBorder="1"/>
    <xf numFmtId="0" fontId="0" fillId="0" borderId="47" xfId="0" applyBorder="1"/>
    <xf numFmtId="0" fontId="0" fillId="0" borderId="48" xfId="0" applyBorder="1"/>
    <xf numFmtId="0" fontId="0" fillId="0" borderId="42" xfId="0" applyBorder="1"/>
    <xf numFmtId="0" fontId="0" fillId="0" borderId="36" xfId="0" applyBorder="1"/>
    <xf numFmtId="49" fontId="18" fillId="6" borderId="0" xfId="0" applyNumberFormat="1" applyFont="1" applyFill="1" applyAlignment="1">
      <alignment vertical="top" wrapText="1"/>
    </xf>
    <xf numFmtId="0" fontId="19" fillId="6" borderId="0" xfId="0" applyFont="1" applyFill="1" applyAlignment="1">
      <alignment vertical="top" wrapText="1"/>
    </xf>
    <xf numFmtId="0" fontId="3" fillId="2" borderId="24" xfId="0" applyFont="1" applyFill="1" applyBorder="1" applyAlignment="1">
      <alignment vertical="center" wrapText="1"/>
    </xf>
    <xf numFmtId="0" fontId="0" fillId="0" borderId="1" xfId="0" applyBorder="1" applyAlignment="1">
      <alignment wrapText="1"/>
    </xf>
    <xf numFmtId="0" fontId="0" fillId="0" borderId="2" xfId="0" applyBorder="1" applyAlignment="1">
      <alignment wrapText="1"/>
    </xf>
    <xf numFmtId="0" fontId="4" fillId="2" borderId="24" xfId="0" applyFont="1" applyFill="1" applyBorder="1" applyAlignment="1"/>
    <xf numFmtId="0" fontId="1" fillId="0" borderId="1" xfId="0" applyFont="1" applyBorder="1" applyAlignment="1"/>
    <xf numFmtId="0" fontId="1" fillId="0" borderId="2" xfId="0" applyFont="1" applyBorder="1" applyAlignment="1"/>
    <xf numFmtId="0" fontId="4" fillId="3" borderId="30" xfId="0" applyFont="1" applyFill="1" applyBorder="1" applyAlignment="1">
      <alignment horizontal="center" vertical="center" textRotation="90" wrapText="1"/>
    </xf>
    <xf numFmtId="0" fontId="1" fillId="3" borderId="68" xfId="0" applyFont="1" applyFill="1" applyBorder="1" applyAlignment="1">
      <alignment horizontal="center" vertical="center" textRotation="90" wrapText="1"/>
    </xf>
    <xf numFmtId="0" fontId="1" fillId="3" borderId="69" xfId="0" applyFont="1" applyFill="1" applyBorder="1" applyAlignment="1">
      <alignment horizontal="center" vertical="center" textRotation="90" wrapText="1"/>
    </xf>
    <xf numFmtId="49" fontId="3" fillId="2" borderId="31" xfId="0" applyNumberFormat="1" applyFont="1" applyFill="1" applyBorder="1" applyAlignment="1">
      <alignment horizontal="left" vertical="top" wrapText="1"/>
    </xf>
    <xf numFmtId="49" fontId="3" fillId="2" borderId="27" xfId="0" applyNumberFormat="1" applyFont="1" applyFill="1" applyBorder="1" applyAlignment="1">
      <alignment horizontal="left" vertical="top" wrapText="1"/>
    </xf>
    <xf numFmtId="49" fontId="3" fillId="2" borderId="57" xfId="0" applyNumberFormat="1" applyFont="1" applyFill="1" applyBorder="1" applyAlignment="1">
      <alignment horizontal="left" vertical="top" wrapText="1"/>
    </xf>
    <xf numFmtId="0" fontId="4" fillId="3" borderId="3" xfId="0" applyFont="1" applyFill="1" applyBorder="1" applyAlignment="1">
      <alignment horizontal="center" vertical="center" textRotation="90"/>
    </xf>
    <xf numFmtId="0" fontId="15" fillId="5" borderId="24" xfId="0" applyFont="1" applyFill="1" applyBorder="1" applyAlignment="1" applyProtection="1">
      <alignment horizontal="center"/>
      <protection locked="0"/>
    </xf>
    <xf numFmtId="0" fontId="15" fillId="5" borderId="1" xfId="0" applyFont="1" applyFill="1" applyBorder="1" applyAlignment="1" applyProtection="1">
      <alignment horizontal="center"/>
      <protection locked="0"/>
    </xf>
    <xf numFmtId="0" fontId="1" fillId="3" borderId="3" xfId="0" applyFont="1" applyFill="1" applyBorder="1" applyAlignment="1">
      <alignment horizontal="center" vertical="center" textRotation="90"/>
    </xf>
    <xf numFmtId="0" fontId="3" fillId="2" borderId="63" xfId="0" applyFont="1" applyFill="1" applyBorder="1" applyAlignment="1">
      <alignment horizontal="left" vertical="center"/>
    </xf>
    <xf numFmtId="0" fontId="3" fillId="2" borderId="44" xfId="0" applyFont="1" applyFill="1" applyBorder="1" applyAlignment="1">
      <alignment horizontal="left" vertical="center"/>
    </xf>
    <xf numFmtId="0" fontId="3" fillId="2" borderId="45" xfId="0" applyFont="1" applyFill="1" applyBorder="1" applyAlignment="1">
      <alignment horizontal="left" vertical="center"/>
    </xf>
    <xf numFmtId="0" fontId="15" fillId="5" borderId="38" xfId="0" applyFont="1" applyFill="1" applyBorder="1" applyAlignment="1" applyProtection="1">
      <alignment horizontal="left"/>
      <protection locked="0"/>
    </xf>
    <xf numFmtId="0" fontId="15" fillId="5" borderId="47" xfId="0" applyFont="1" applyFill="1" applyBorder="1" applyAlignment="1" applyProtection="1">
      <alignment horizontal="left"/>
      <protection locked="0"/>
    </xf>
    <xf numFmtId="0" fontId="15" fillId="5" borderId="67" xfId="0" applyFont="1" applyFill="1" applyBorder="1" applyAlignment="1" applyProtection="1">
      <alignment horizontal="left"/>
      <protection locked="0"/>
    </xf>
    <xf numFmtId="0" fontId="3" fillId="2" borderId="67" xfId="0" applyFont="1" applyFill="1" applyBorder="1" applyAlignment="1">
      <alignment horizontal="left" vertical="center"/>
    </xf>
    <xf numFmtId="0" fontId="4" fillId="2" borderId="24" xfId="0" applyFont="1" applyFill="1" applyBorder="1" applyAlignment="1">
      <alignment horizontal="left"/>
    </xf>
    <xf numFmtId="0" fontId="4" fillId="2" borderId="1" xfId="0" applyFont="1" applyFill="1" applyBorder="1" applyAlignment="1">
      <alignment horizontal="left"/>
    </xf>
    <xf numFmtId="0" fontId="4" fillId="2" borderId="2" xfId="0" applyFont="1" applyFill="1" applyBorder="1" applyAlignment="1">
      <alignment horizontal="left"/>
    </xf>
    <xf numFmtId="0" fontId="4" fillId="3" borderId="68" xfId="0" applyFont="1" applyFill="1" applyBorder="1" applyAlignment="1">
      <alignment horizontal="center" vertical="center" textRotation="90" wrapText="1"/>
    </xf>
    <xf numFmtId="0" fontId="4" fillId="3" borderId="69" xfId="0" applyFont="1" applyFill="1" applyBorder="1" applyAlignment="1">
      <alignment horizontal="center" vertical="center" textRotation="90" wrapText="1"/>
    </xf>
    <xf numFmtId="0" fontId="15" fillId="5" borderId="11" xfId="0" applyFont="1" applyFill="1" applyBorder="1" applyAlignment="1">
      <alignment horizontal="left" vertical="center"/>
    </xf>
    <xf numFmtId="0" fontId="15" fillId="5" borderId="12" xfId="0" applyFont="1" applyFill="1" applyBorder="1" applyAlignment="1">
      <alignment horizontal="left" vertical="center"/>
    </xf>
    <xf numFmtId="49" fontId="4" fillId="2" borderId="24" xfId="0" applyNumberFormat="1" applyFont="1" applyFill="1" applyBorder="1" applyAlignment="1">
      <alignment horizontal="left" vertical="center"/>
    </xf>
    <xf numFmtId="49" fontId="4" fillId="2" borderId="1" xfId="0" applyNumberFormat="1" applyFont="1" applyFill="1" applyBorder="1" applyAlignment="1">
      <alignment horizontal="left" vertical="center"/>
    </xf>
    <xf numFmtId="49" fontId="4" fillId="2" borderId="2" xfId="0" applyNumberFormat="1" applyFont="1" applyFill="1" applyBorder="1" applyAlignment="1">
      <alignment horizontal="left" vertical="center"/>
    </xf>
    <xf numFmtId="3" fontId="15" fillId="5" borderId="34" xfId="0" applyNumberFormat="1" applyFont="1" applyFill="1" applyBorder="1" applyAlignment="1" applyProtection="1">
      <alignment horizontal="center"/>
      <protection locked="0"/>
    </xf>
    <xf numFmtId="3" fontId="15" fillId="5" borderId="63" xfId="0" applyNumberFormat="1" applyFont="1" applyFill="1" applyBorder="1" applyAlignment="1" applyProtection="1">
      <alignment horizontal="center"/>
      <protection locked="0"/>
    </xf>
    <xf numFmtId="3" fontId="15" fillId="5" borderId="35" xfId="0" applyNumberFormat="1" applyFont="1" applyFill="1" applyBorder="1" applyAlignment="1" applyProtection="1">
      <alignment horizontal="center"/>
      <protection locked="0"/>
    </xf>
    <xf numFmtId="0" fontId="3" fillId="2" borderId="59" xfId="0" applyFont="1" applyFill="1" applyBorder="1" applyAlignment="1">
      <alignment horizontal="right" vertical="center"/>
    </xf>
    <xf numFmtId="0" fontId="0" fillId="0" borderId="59" xfId="0" applyBorder="1" applyAlignment="1">
      <alignment horizontal="right"/>
    </xf>
    <xf numFmtId="0" fontId="0" fillId="0" borderId="15" xfId="0" applyBorder="1" applyAlignment="1">
      <alignment horizontal="right"/>
    </xf>
    <xf numFmtId="0" fontId="3" fillId="2" borderId="3" xfId="0" applyFont="1" applyFill="1" applyBorder="1" applyAlignment="1">
      <alignment horizontal="center" vertical="center"/>
    </xf>
    <xf numFmtId="0" fontId="15" fillId="5" borderId="39" xfId="0" applyFont="1" applyFill="1" applyBorder="1" applyAlignment="1" applyProtection="1">
      <alignment horizontal="left"/>
      <protection locked="0"/>
    </xf>
    <xf numFmtId="0" fontId="15" fillId="5" borderId="42" xfId="0" applyFont="1" applyFill="1" applyBorder="1" applyAlignment="1" applyProtection="1">
      <alignment horizontal="left"/>
      <protection locked="0"/>
    </xf>
    <xf numFmtId="0" fontId="15" fillId="5" borderId="36" xfId="0" applyFont="1" applyFill="1" applyBorder="1" applyAlignment="1" applyProtection="1">
      <alignment horizontal="left"/>
      <protection locked="0"/>
    </xf>
    <xf numFmtId="0" fontId="3" fillId="2" borderId="64" xfId="0" applyFont="1" applyFill="1" applyBorder="1" applyAlignment="1">
      <alignment horizontal="left" vertical="center"/>
    </xf>
    <xf numFmtId="0" fontId="3" fillId="2" borderId="24" xfId="0" applyFont="1" applyFill="1" applyBorder="1" applyAlignment="1">
      <alignment horizontal="center"/>
    </xf>
    <xf numFmtId="0" fontId="3" fillId="2" borderId="2" xfId="0" applyFont="1" applyFill="1" applyBorder="1" applyAlignment="1">
      <alignment horizontal="center"/>
    </xf>
    <xf numFmtId="0" fontId="15" fillId="5" borderId="35" xfId="0" applyFont="1" applyFill="1" applyBorder="1" applyAlignment="1">
      <alignment horizontal="left" vertical="center"/>
    </xf>
    <xf numFmtId="0" fontId="15" fillId="5" borderId="13" xfId="0" applyFont="1" applyFill="1" applyBorder="1" applyAlignment="1">
      <alignment horizontal="left" vertical="center"/>
    </xf>
    <xf numFmtId="0" fontId="15" fillId="5" borderId="10" xfId="0" applyFont="1" applyFill="1" applyBorder="1" applyAlignment="1">
      <alignment horizontal="left" vertical="center"/>
    </xf>
    <xf numFmtId="0" fontId="15" fillId="5" borderId="33" xfId="0" applyFont="1" applyFill="1" applyBorder="1" applyAlignment="1">
      <alignment horizontal="left" vertical="center"/>
    </xf>
    <xf numFmtId="0" fontId="15" fillId="5" borderId="34" xfId="0" applyFont="1" applyFill="1" applyBorder="1" applyAlignment="1">
      <alignment horizontal="left" vertical="center"/>
    </xf>
    <xf numFmtId="0" fontId="3" fillId="2" borderId="62" xfId="0" applyFont="1" applyFill="1" applyBorder="1" applyAlignment="1">
      <alignment horizontal="left" vertical="center"/>
    </xf>
    <xf numFmtId="0" fontId="3" fillId="2" borderId="55" xfId="0" applyFont="1" applyFill="1" applyBorder="1" applyAlignment="1">
      <alignment horizontal="left" vertical="center"/>
    </xf>
    <xf numFmtId="0" fontId="3" fillId="2" borderId="56" xfId="0" applyFont="1" applyFill="1" applyBorder="1" applyAlignment="1">
      <alignment horizontal="left" vertical="center"/>
    </xf>
    <xf numFmtId="0" fontId="0" fillId="2" borderId="62" xfId="0" applyFill="1" applyBorder="1" applyAlignment="1">
      <alignment horizontal="center"/>
    </xf>
    <xf numFmtId="0" fontId="0" fillId="2" borderId="55" xfId="0" applyFill="1" applyBorder="1" applyAlignment="1">
      <alignment horizontal="center"/>
    </xf>
    <xf numFmtId="0" fontId="0" fillId="2" borderId="65" xfId="0" applyFill="1" applyBorder="1" applyAlignment="1">
      <alignment horizontal="center"/>
    </xf>
    <xf numFmtId="0" fontId="0" fillId="2" borderId="66" xfId="0" applyFill="1" applyBorder="1" applyAlignment="1">
      <alignment horizontal="center"/>
    </xf>
    <xf numFmtId="0" fontId="0" fillId="2" borderId="0" xfId="0" applyFill="1" applyBorder="1" applyAlignment="1">
      <alignment horizontal="center"/>
    </xf>
    <xf numFmtId="0" fontId="0" fillId="2" borderId="6" xfId="0" applyFill="1" applyBorder="1" applyAlignment="1">
      <alignment horizontal="center"/>
    </xf>
    <xf numFmtId="0" fontId="3" fillId="0" borderId="47" xfId="0" applyFont="1" applyFill="1" applyBorder="1" applyAlignment="1" applyProtection="1">
      <alignment horizontal="left"/>
      <protection locked="0"/>
    </xf>
    <xf numFmtId="0" fontId="3" fillId="0" borderId="48" xfId="0" applyFont="1" applyFill="1" applyBorder="1" applyAlignment="1" applyProtection="1">
      <alignment horizontal="left"/>
      <protection locked="0"/>
    </xf>
    <xf numFmtId="0" fontId="3" fillId="0" borderId="39" xfId="0" applyFont="1" applyFill="1" applyBorder="1" applyAlignment="1" applyProtection="1">
      <alignment horizontal="center"/>
      <protection locked="0"/>
    </xf>
    <xf numFmtId="0" fontId="3" fillId="0" borderId="42" xfId="0" applyFont="1" applyFill="1" applyBorder="1" applyAlignment="1" applyProtection="1">
      <alignment horizontal="center"/>
      <protection locked="0"/>
    </xf>
    <xf numFmtId="0" fontId="3" fillId="0" borderId="50" xfId="0" applyFont="1" applyFill="1" applyBorder="1" applyAlignment="1" applyProtection="1">
      <alignment horizontal="center"/>
      <protection locked="0"/>
    </xf>
    <xf numFmtId="3" fontId="3" fillId="0" borderId="11" xfId="0" applyNumberFormat="1" applyFont="1" applyFill="1" applyBorder="1" applyAlignment="1">
      <alignment horizontal="center"/>
    </xf>
    <xf numFmtId="3" fontId="3" fillId="0" borderId="35" xfId="0" applyNumberFormat="1" applyFont="1" applyFill="1" applyBorder="1" applyAlignment="1">
      <alignment horizontal="center"/>
    </xf>
    <xf numFmtId="0" fontId="15" fillId="5" borderId="29" xfId="0" applyFont="1" applyFill="1" applyBorder="1" applyAlignment="1">
      <alignment horizontal="left" vertical="center"/>
    </xf>
    <xf numFmtId="0" fontId="15" fillId="5" borderId="32" xfId="0" applyFont="1" applyFill="1" applyBorder="1" applyAlignment="1">
      <alignment horizontal="left" vertical="center"/>
    </xf>
    <xf numFmtId="0" fontId="3" fillId="2" borderId="3" xfId="0" applyFont="1" applyFill="1" applyBorder="1" applyAlignment="1">
      <alignment horizontal="center"/>
    </xf>
    <xf numFmtId="0" fontId="4" fillId="3" borderId="3" xfId="0" applyFont="1" applyFill="1" applyBorder="1" applyAlignment="1">
      <alignment horizontal="center" vertical="center" textRotation="90" wrapText="1"/>
    </xf>
    <xf numFmtId="0" fontId="1" fillId="3" borderId="3" xfId="0" applyFont="1" applyFill="1" applyBorder="1" applyAlignment="1">
      <alignment horizontal="center" vertical="center" textRotation="90" wrapText="1"/>
    </xf>
    <xf numFmtId="0" fontId="3" fillId="0" borderId="44" xfId="0" applyFont="1" applyFill="1" applyBorder="1" applyAlignment="1" applyProtection="1">
      <alignment horizontal="left"/>
      <protection locked="0"/>
    </xf>
    <xf numFmtId="0" fontId="3" fillId="0" borderId="45" xfId="0" applyFont="1" applyFill="1" applyBorder="1" applyAlignment="1" applyProtection="1">
      <alignment horizontal="left"/>
      <protection locked="0"/>
    </xf>
    <xf numFmtId="3" fontId="3" fillId="0" borderId="34" xfId="0" applyNumberFormat="1" applyFont="1" applyFill="1" applyBorder="1" applyAlignment="1">
      <alignment horizontal="center"/>
    </xf>
    <xf numFmtId="0" fontId="3" fillId="2" borderId="39" xfId="0" applyFont="1" applyFill="1" applyBorder="1" applyAlignment="1">
      <alignment horizontal="left" vertical="center"/>
    </xf>
    <xf numFmtId="0" fontId="3" fillId="2" borderId="42" xfId="0" applyFont="1" applyFill="1" applyBorder="1" applyAlignment="1">
      <alignment horizontal="left" vertical="center"/>
    </xf>
    <xf numFmtId="0" fontId="3" fillId="2" borderId="50" xfId="0" applyFont="1" applyFill="1" applyBorder="1" applyAlignment="1">
      <alignment horizontal="left" vertical="center"/>
    </xf>
    <xf numFmtId="9" fontId="0" fillId="0" borderId="0" xfId="1" applyFont="1" applyFill="1" applyBorder="1" applyAlignment="1">
      <alignment horizontal="left"/>
    </xf>
    <xf numFmtId="0" fontId="0" fillId="0" borderId="0" xfId="0" applyFill="1" applyBorder="1" applyAlignment="1"/>
    <xf numFmtId="0" fontId="0" fillId="0" borderId="3" xfId="0" applyFill="1" applyBorder="1" applyAlignment="1">
      <alignment horizontal="left"/>
    </xf>
    <xf numFmtId="0" fontId="1" fillId="0" borderId="3" xfId="0" applyFont="1" applyFill="1" applyBorder="1" applyAlignment="1">
      <alignment horizontal="center"/>
    </xf>
    <xf numFmtId="0" fontId="0" fillId="0" borderId="24" xfId="0" applyFill="1" applyBorder="1" applyAlignment="1">
      <alignment horizontal="right"/>
    </xf>
    <xf numFmtId="0" fontId="0" fillId="0" borderId="1" xfId="0" applyFill="1" applyBorder="1" applyAlignment="1">
      <alignment horizontal="right"/>
    </xf>
  </cellXfs>
  <cellStyles count="3">
    <cellStyle name="Prozent" xfId="1" builtinId="5"/>
    <cellStyle name="Standard" xfId="0" builtinId="0"/>
    <cellStyle name="Standard 2" xfId="2"/>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lang val="de-DE"/>
  <c:chart>
    <c:plotArea>
      <c:layout>
        <c:manualLayout>
          <c:layoutTarget val="inner"/>
          <c:xMode val="edge"/>
          <c:yMode val="edge"/>
          <c:x val="0.20452517396706918"/>
          <c:y val="7.4289954262046404E-2"/>
          <c:w val="0.66563887315893788"/>
          <c:h val="0.71917428043013654"/>
        </c:manualLayout>
      </c:layout>
      <c:barChart>
        <c:barDir val="bar"/>
        <c:grouping val="stacked"/>
        <c:ser>
          <c:idx val="0"/>
          <c:order val="0"/>
          <c:tx>
            <c:strRef>
              <c:f>'Gebaeude 1'!$C$66:$D$66</c:f>
              <c:strCache>
                <c:ptCount val="1"/>
                <c:pt idx="0">
                  <c:v>Zone 1</c:v>
                </c:pt>
              </c:strCache>
            </c:strRef>
          </c:tx>
          <c:spPr>
            <a:solidFill>
              <a:schemeClr val="accent3"/>
            </a:solidFill>
          </c:spPr>
          <c:cat>
            <c:strRef>
              <c:f>'Gebaeude 1'!$E$66:$I$71</c:f>
              <c:strCache>
                <c:ptCount val="6"/>
                <c:pt idx="0">
                  <c:v>Heizen</c:v>
                </c:pt>
                <c:pt idx="1">
                  <c:v>Trinkwarmwasser</c:v>
                </c:pt>
                <c:pt idx="2">
                  <c:v>Kälte</c:v>
                </c:pt>
                <c:pt idx="3">
                  <c:v>Beleuchtung</c:v>
                </c:pt>
                <c:pt idx="4">
                  <c:v>Belüften</c:v>
                </c:pt>
                <c:pt idx="5">
                  <c:v>Nutzerstrom</c:v>
                </c:pt>
              </c:strCache>
            </c:strRef>
          </c:cat>
          <c:val>
            <c:numRef>
              <c:f>'Gebaeude 1'!$L$66:$L$71</c:f>
              <c:numCache>
                <c:formatCode>#,##0</c:formatCode>
                <c:ptCount val="6"/>
                <c:pt idx="0">
                  <c:v>#N/A</c:v>
                </c:pt>
                <c:pt idx="1">
                  <c:v>#N/A</c:v>
                </c:pt>
                <c:pt idx="2">
                  <c:v>#N/A</c:v>
                </c:pt>
                <c:pt idx="3">
                  <c:v>#N/A</c:v>
                </c:pt>
                <c:pt idx="4">
                  <c:v>#N/A</c:v>
                </c:pt>
                <c:pt idx="5">
                  <c:v>#N/A</c:v>
                </c:pt>
              </c:numCache>
            </c:numRef>
          </c:val>
        </c:ser>
        <c:ser>
          <c:idx val="1"/>
          <c:order val="1"/>
          <c:tx>
            <c:strRef>
              <c:f>'Gebaeude 1'!$C$74:$D$74</c:f>
              <c:strCache>
                <c:ptCount val="1"/>
                <c:pt idx="0">
                  <c:v>Zone 2</c:v>
                </c:pt>
              </c:strCache>
            </c:strRef>
          </c:tx>
          <c:spPr>
            <a:solidFill>
              <a:schemeClr val="accent3">
                <a:lumMod val="60000"/>
                <a:lumOff val="40000"/>
              </a:schemeClr>
            </a:solidFill>
          </c:spPr>
          <c:cat>
            <c:strRef>
              <c:f>'Gebaeude 1'!$E$66:$I$71</c:f>
              <c:strCache>
                <c:ptCount val="6"/>
                <c:pt idx="0">
                  <c:v>Heizen</c:v>
                </c:pt>
                <c:pt idx="1">
                  <c:v>Trinkwarmwasser</c:v>
                </c:pt>
                <c:pt idx="2">
                  <c:v>Kälte</c:v>
                </c:pt>
                <c:pt idx="3">
                  <c:v>Beleuchtung</c:v>
                </c:pt>
                <c:pt idx="4">
                  <c:v>Belüften</c:v>
                </c:pt>
                <c:pt idx="5">
                  <c:v>Nutzerstrom</c:v>
                </c:pt>
              </c:strCache>
            </c:strRef>
          </c:cat>
          <c:val>
            <c:numRef>
              <c:f>'Gebaeude 1'!$L$74:$L$79</c:f>
              <c:numCache>
                <c:formatCode>#,##0</c:formatCode>
                <c:ptCount val="6"/>
                <c:pt idx="0">
                  <c:v>#N/A</c:v>
                </c:pt>
                <c:pt idx="1">
                  <c:v>#N/A</c:v>
                </c:pt>
                <c:pt idx="2">
                  <c:v>#N/A</c:v>
                </c:pt>
                <c:pt idx="3">
                  <c:v>#N/A</c:v>
                </c:pt>
                <c:pt idx="4">
                  <c:v>#N/A</c:v>
                </c:pt>
                <c:pt idx="5">
                  <c:v>#N/A</c:v>
                </c:pt>
              </c:numCache>
            </c:numRef>
          </c:val>
        </c:ser>
        <c:ser>
          <c:idx val="2"/>
          <c:order val="2"/>
          <c:tx>
            <c:strRef>
              <c:f>'Gebaeude 1'!$C$82:$D$82</c:f>
              <c:strCache>
                <c:ptCount val="1"/>
                <c:pt idx="0">
                  <c:v>Zone 3</c:v>
                </c:pt>
              </c:strCache>
            </c:strRef>
          </c:tx>
          <c:spPr>
            <a:solidFill>
              <a:schemeClr val="accent3">
                <a:lumMod val="40000"/>
                <a:lumOff val="60000"/>
              </a:schemeClr>
            </a:solidFill>
          </c:spPr>
          <c:cat>
            <c:strRef>
              <c:f>'Gebaeude 1'!$E$66:$I$71</c:f>
              <c:strCache>
                <c:ptCount val="6"/>
                <c:pt idx="0">
                  <c:v>Heizen</c:v>
                </c:pt>
                <c:pt idx="1">
                  <c:v>Trinkwarmwasser</c:v>
                </c:pt>
                <c:pt idx="2">
                  <c:v>Kälte</c:v>
                </c:pt>
                <c:pt idx="3">
                  <c:v>Beleuchtung</c:v>
                </c:pt>
                <c:pt idx="4">
                  <c:v>Belüften</c:v>
                </c:pt>
                <c:pt idx="5">
                  <c:v>Nutzerstrom</c:v>
                </c:pt>
              </c:strCache>
            </c:strRef>
          </c:cat>
          <c:val>
            <c:numRef>
              <c:f>'Gebaeude 1'!$L$82:$L$87</c:f>
              <c:numCache>
                <c:formatCode>#,##0</c:formatCode>
                <c:ptCount val="6"/>
                <c:pt idx="0">
                  <c:v>#N/A</c:v>
                </c:pt>
                <c:pt idx="1">
                  <c:v>#N/A</c:v>
                </c:pt>
                <c:pt idx="2">
                  <c:v>#N/A</c:v>
                </c:pt>
                <c:pt idx="3">
                  <c:v>#N/A</c:v>
                </c:pt>
                <c:pt idx="4">
                  <c:v>#N/A</c:v>
                </c:pt>
                <c:pt idx="5">
                  <c:v>#N/A</c:v>
                </c:pt>
              </c:numCache>
            </c:numRef>
          </c:val>
        </c:ser>
        <c:overlap val="100"/>
        <c:axId val="90195456"/>
        <c:axId val="90196992"/>
      </c:barChart>
      <c:catAx>
        <c:axId val="90195456"/>
        <c:scaling>
          <c:orientation val="maxMin"/>
        </c:scaling>
        <c:axPos val="l"/>
        <c:numFmt formatCode="General" sourceLinked="1"/>
        <c:majorTickMark val="none"/>
        <c:tickLblPos val="nextTo"/>
        <c:txPr>
          <a:bodyPr/>
          <a:lstStyle/>
          <a:p>
            <a:pPr>
              <a:defRPr>
                <a:latin typeface="Arial" pitchFamily="34" charset="0"/>
                <a:cs typeface="Arial" pitchFamily="34" charset="0"/>
              </a:defRPr>
            </a:pPr>
            <a:endParaRPr lang="de-DE"/>
          </a:p>
        </c:txPr>
        <c:crossAx val="90196992"/>
        <c:crosses val="autoZero"/>
        <c:auto val="1"/>
        <c:lblAlgn val="ctr"/>
        <c:lblOffset val="100"/>
      </c:catAx>
      <c:valAx>
        <c:axId val="90196992"/>
        <c:scaling>
          <c:orientation val="minMax"/>
        </c:scaling>
        <c:axPos val="t"/>
        <c:majorGridlines/>
        <c:title>
          <c:tx>
            <c:rich>
              <a:bodyPr/>
              <a:lstStyle/>
              <a:p>
                <a:pPr>
                  <a:defRPr/>
                </a:pPr>
                <a:r>
                  <a:rPr lang="de-DE" b="0">
                    <a:latin typeface="Arial" pitchFamily="34" charset="0"/>
                    <a:cs typeface="Arial" pitchFamily="34" charset="0"/>
                  </a:rPr>
                  <a:t>Endenergiebedarf Gebäude  in kWh/a</a:t>
                </a:r>
              </a:p>
            </c:rich>
          </c:tx>
          <c:layout>
            <c:manualLayout>
              <c:xMode val="edge"/>
              <c:yMode val="edge"/>
              <c:x val="0.53057902650349753"/>
              <c:y val="0.91701828410689168"/>
            </c:manualLayout>
          </c:layout>
        </c:title>
        <c:numFmt formatCode="#,##0" sourceLinked="1"/>
        <c:majorTickMark val="none"/>
        <c:tickLblPos val="high"/>
        <c:txPr>
          <a:bodyPr/>
          <a:lstStyle/>
          <a:p>
            <a:pPr>
              <a:defRPr>
                <a:latin typeface="Arial" pitchFamily="34" charset="0"/>
                <a:cs typeface="Arial" pitchFamily="34" charset="0"/>
              </a:defRPr>
            </a:pPr>
            <a:endParaRPr lang="de-DE"/>
          </a:p>
        </c:txPr>
        <c:crossAx val="90195456"/>
        <c:crosses val="autoZero"/>
        <c:crossBetween val="between"/>
      </c:valAx>
      <c:spPr>
        <a:ln>
          <a:solidFill>
            <a:schemeClr val="bg1">
              <a:lumMod val="50000"/>
            </a:schemeClr>
          </a:solidFill>
        </a:ln>
      </c:spPr>
    </c:plotArea>
    <c:legend>
      <c:legendPos val="r"/>
      <c:txPr>
        <a:bodyPr/>
        <a:lstStyle/>
        <a:p>
          <a:pPr>
            <a:defRPr>
              <a:latin typeface="Arial" pitchFamily="34" charset="0"/>
              <a:cs typeface="Arial" pitchFamily="34" charset="0"/>
            </a:defRPr>
          </a:pPr>
          <a:endParaRPr lang="de-DE"/>
        </a:p>
      </c:txPr>
    </c:legend>
    <c:plotVisOnly val="1"/>
    <c:dispBlanksAs val="gap"/>
  </c:chart>
  <c:printSettings>
    <c:headerFooter/>
    <c:pageMargins b="0.78740157499999996" l="0.70000000000000062" r="0.70000000000000062" t="0.78740157499999996" header="0.30000000000000032" footer="0.30000000000000032"/>
    <c:pageSetup/>
  </c:printSettings>
</c:chartSpace>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hyperlink" Target="http://www.ee-concept.de" TargetMode="Externa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771525</xdr:colOff>
      <xdr:row>4</xdr:row>
      <xdr:rowOff>1</xdr:rowOff>
    </xdr:from>
    <xdr:to>
      <xdr:col>10</xdr:col>
      <xdr:colOff>564943</xdr:colOff>
      <xdr:row>48</xdr:row>
      <xdr:rowOff>152400</xdr:rowOff>
    </xdr:to>
    <xdr:sp macro="" textlink="">
      <xdr:nvSpPr>
        <xdr:cNvPr id="2" name="Textfeld 1">
          <a:hlinkClick xmlns:r="http://schemas.openxmlformats.org/officeDocument/2006/relationships" r:id="rId1"/>
        </xdr:cNvPr>
        <xdr:cNvSpPr txBox="1"/>
      </xdr:nvSpPr>
      <xdr:spPr>
        <a:xfrm>
          <a:off x="771525" y="742951"/>
          <a:ext cx="8175418" cy="81152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indent="0"/>
          <a:r>
            <a:rPr lang="de-DE" sz="1100">
              <a:solidFill>
                <a:schemeClr val="dk1"/>
              </a:solidFill>
              <a:effectLst/>
              <a:latin typeface="+mn-lt"/>
              <a:ea typeface="+mn-ea"/>
              <a:cs typeface="+mn-cs"/>
            </a:rPr>
            <a:t>Der Erfassungsbogen Energie + Nachhaltigkeit ist als Mittel gedacht, zentrale Themen des Energieumgangs und der Nachhaltigkeit für die Bearbeiter eines Wettbewerbs unmittelbar sichtbar zu machen. Er bietet die Möglichkeit einfacher Überprüfung der eigenen Arbeit und kann grundlegende Rückmeldungen für ein Wettbewerbsteam ausgeben. Die Eingabe ist dazu in Grundstück, Gebäudehülle, Energiebedarf, Energiebedarfsdeckung, Energiebilanz, Sonnenschutz, Flächenbedarf Technik und besondere Energieeffekte unterteilt. Er erstellt Ergebnisse in sehr kurzer Eingabezeit und kann daher von den Bearbeitern frühzeitig zur Abschätzung ihres Wettbewerbsbeitrags genutzt werden. Für die schnelle Bearbeitbarkeit des Tools wurden dabei in vier unterschiedliche Feldarten unterschieden: </a:t>
          </a:r>
        </a:p>
        <a:p>
          <a:pPr marL="0" indent="0"/>
          <a:r>
            <a:rPr lang="de-DE" sz="1100">
              <a:solidFill>
                <a:schemeClr val="dk1"/>
              </a:solidFill>
              <a:effectLst/>
              <a:latin typeface="+mn-lt"/>
              <a:ea typeface="+mn-ea"/>
              <a:cs typeface="+mn-cs"/>
            </a:rPr>
            <a:t/>
          </a:r>
          <a:br>
            <a:rPr lang="de-DE" sz="1100">
              <a:solidFill>
                <a:schemeClr val="dk1"/>
              </a:solidFill>
              <a:effectLst/>
              <a:latin typeface="+mn-lt"/>
              <a:ea typeface="+mn-ea"/>
              <a:cs typeface="+mn-cs"/>
            </a:rPr>
          </a:br>
          <a:r>
            <a:rPr lang="de-DE" sz="1100">
              <a:solidFill>
                <a:schemeClr val="dk1"/>
              </a:solidFill>
              <a:effectLst/>
              <a:latin typeface="+mn-lt"/>
              <a:ea typeface="+mn-ea"/>
              <a:cs typeface="+mn-cs"/>
            </a:rPr>
            <a:t>· rot hinterlegt: allgemeine Eingabe, die durch den Auslober vor Wettbewerbsauslobung zu treffen ist </a:t>
          </a:r>
          <a:br>
            <a:rPr lang="de-DE" sz="1100">
              <a:solidFill>
                <a:schemeClr val="dk1"/>
              </a:solidFill>
              <a:effectLst/>
              <a:latin typeface="+mn-lt"/>
              <a:ea typeface="+mn-ea"/>
              <a:cs typeface="+mn-cs"/>
            </a:rPr>
          </a:br>
          <a:r>
            <a:rPr lang="de-DE" sz="1100">
              <a:solidFill>
                <a:schemeClr val="dk1"/>
              </a:solidFill>
              <a:effectLst/>
              <a:latin typeface="+mn-lt"/>
              <a:ea typeface="+mn-ea"/>
              <a:cs typeface="+mn-cs"/>
            </a:rPr>
            <a:t>· gelb hinterlegt: Eingabefelder für die Wettbewerbsteilnehmer </a:t>
          </a:r>
          <a:br>
            <a:rPr lang="de-DE" sz="1100">
              <a:solidFill>
                <a:schemeClr val="dk1"/>
              </a:solidFill>
              <a:effectLst/>
              <a:latin typeface="+mn-lt"/>
              <a:ea typeface="+mn-ea"/>
              <a:cs typeface="+mn-cs"/>
            </a:rPr>
          </a:br>
          <a:r>
            <a:rPr lang="de-DE" sz="1100">
              <a:solidFill>
                <a:schemeClr val="dk1"/>
              </a:solidFill>
              <a:effectLst/>
              <a:latin typeface="+mn-lt"/>
              <a:ea typeface="+mn-ea"/>
              <a:cs typeface="+mn-cs"/>
            </a:rPr>
            <a:t>· nicht hinterlegt: Berechnendes Feld mit untergeordnetem Ergebnis </a:t>
          </a:r>
          <a:br>
            <a:rPr lang="de-DE" sz="1100">
              <a:solidFill>
                <a:schemeClr val="dk1"/>
              </a:solidFill>
              <a:effectLst/>
              <a:latin typeface="+mn-lt"/>
              <a:ea typeface="+mn-ea"/>
              <a:cs typeface="+mn-cs"/>
            </a:rPr>
          </a:br>
          <a:r>
            <a:rPr lang="de-DE" sz="1100">
              <a:solidFill>
                <a:schemeClr val="dk1"/>
              </a:solidFill>
              <a:effectLst/>
              <a:latin typeface="+mn-lt"/>
              <a:ea typeface="+mn-ea"/>
              <a:cs typeface="+mn-cs"/>
            </a:rPr>
            <a:t>· grün hinterlegt: wichtige Ergebnisfelder für die Bewertung </a:t>
          </a:r>
          <a:br>
            <a:rPr lang="de-DE" sz="1100">
              <a:solidFill>
                <a:schemeClr val="dk1"/>
              </a:solidFill>
              <a:effectLst/>
              <a:latin typeface="+mn-lt"/>
              <a:ea typeface="+mn-ea"/>
              <a:cs typeface="+mn-cs"/>
            </a:rPr>
          </a:br>
          <a:r>
            <a:rPr lang="de-DE" sz="1100">
              <a:solidFill>
                <a:schemeClr val="dk1"/>
              </a:solidFill>
              <a:effectLst/>
              <a:latin typeface="+mn-lt"/>
              <a:ea typeface="+mn-ea"/>
              <a:cs typeface="+mn-cs"/>
            </a:rPr>
            <a:t/>
          </a:r>
          <a:br>
            <a:rPr lang="de-DE" sz="1100">
              <a:solidFill>
                <a:schemeClr val="dk1"/>
              </a:solidFill>
              <a:effectLst/>
              <a:latin typeface="+mn-lt"/>
              <a:ea typeface="+mn-ea"/>
              <a:cs typeface="+mn-cs"/>
            </a:rPr>
          </a:br>
          <a:r>
            <a:rPr lang="de-DE" sz="1100">
              <a:solidFill>
                <a:schemeClr val="dk1"/>
              </a:solidFill>
              <a:effectLst/>
              <a:latin typeface="+mn-lt"/>
              <a:ea typeface="+mn-ea"/>
              <a:cs typeface="+mn-cs"/>
            </a:rPr>
            <a:t>Berechnungsgrundlagen des Erfassungsbogen Energie + Nachhaltigkeit </a:t>
          </a:r>
          <a:br>
            <a:rPr lang="de-DE" sz="1100">
              <a:solidFill>
                <a:schemeClr val="dk1"/>
              </a:solidFill>
              <a:effectLst/>
              <a:latin typeface="+mn-lt"/>
              <a:ea typeface="+mn-ea"/>
              <a:cs typeface="+mn-cs"/>
            </a:rPr>
          </a:br>
          <a:r>
            <a:rPr lang="de-DE" sz="1100">
              <a:solidFill>
                <a:schemeClr val="dk1"/>
              </a:solidFill>
              <a:effectLst/>
              <a:latin typeface="+mn-lt"/>
              <a:ea typeface="+mn-ea"/>
              <a:cs typeface="+mn-cs"/>
            </a:rPr>
            <a:t>Zentrales Ergebnis der Erfassung des Grundstücks ist der Versiegelungsgrad des Grundstücks, der sich aus der Grundfläche des Gebäudes und der versiegelten Flächen im Außenraum abzüglich begrünter Dachfläche ergibt. Mit der Auswahl der Referenzregion nach DIN 4108 wird für die spätere Berechnung ein hinterlegter Klimadatensatz zugewiesen, auf deren Basis Ertragsleistungen solaraktiver Technik berechnet und Deckungsgrade ermittelt werden können. </a:t>
          </a:r>
          <a:br>
            <a:rPr lang="de-DE" sz="1100">
              <a:solidFill>
                <a:schemeClr val="dk1"/>
              </a:solidFill>
              <a:effectLst/>
              <a:latin typeface="+mn-lt"/>
              <a:ea typeface="+mn-ea"/>
              <a:cs typeface="+mn-cs"/>
            </a:rPr>
          </a:br>
          <a:r>
            <a:rPr lang="de-DE" sz="1100">
              <a:solidFill>
                <a:schemeClr val="dk1"/>
              </a:solidFill>
              <a:effectLst/>
              <a:latin typeface="+mn-lt"/>
              <a:ea typeface="+mn-ea"/>
              <a:cs typeface="+mn-cs"/>
            </a:rPr>
            <a:t/>
          </a:r>
          <a:br>
            <a:rPr lang="de-DE" sz="1100">
              <a:solidFill>
                <a:schemeClr val="dk1"/>
              </a:solidFill>
              <a:effectLst/>
              <a:latin typeface="+mn-lt"/>
              <a:ea typeface="+mn-ea"/>
              <a:cs typeface="+mn-cs"/>
            </a:rPr>
          </a:br>
          <a:r>
            <a:rPr lang="de-DE" sz="1100">
              <a:solidFill>
                <a:schemeClr val="dk1"/>
              </a:solidFill>
              <a:effectLst/>
              <a:latin typeface="+mn-lt"/>
              <a:ea typeface="+mn-ea"/>
              <a:cs typeface="+mn-cs"/>
            </a:rPr>
            <a:t>Rechnerisches Ergebnis des Registers Gebäude sind Energiebedarfe, die sich aus der Flächeneingabe und der Zuordnung zu Nutzungsprofilen ergeben. Dabei sind die Nutzungsprofile so gestaltet, dass auch Nebennutzungen (wie Verkehrsfläche) berücksichtigt werden. Die Summe aller Nutzungen ergibt daher die Brutto-Geschoss-Fläche (BGF). Eine weitere Funktion ergibt sich durch die Erfassung aller Flächen der Gebäudehülle mit opaken und transparenten Flächen und zugehörigen Raumvolumen. Durch Berechnung ergeben sich Fensterflächenanteile nach Orientierung und für den Gesamtbaukörper und das A/V-Verhältnis. Aus den Flächenkennwerten und hinterlegten Datensätzen ermittelt das Tool grundsätzliche Energiebedarfe die nach Zonen getrennt im graphischen Ergebnismonitor ausgewiesen werden. Sie sind als wärme- und strombezogene Nutzenergiebedarfe ausgelegt. </a:t>
          </a:r>
          <a:br>
            <a:rPr lang="de-DE" sz="1100">
              <a:solidFill>
                <a:schemeClr val="dk1"/>
              </a:solidFill>
              <a:effectLst/>
              <a:latin typeface="+mn-lt"/>
              <a:ea typeface="+mn-ea"/>
              <a:cs typeface="+mn-cs"/>
            </a:rPr>
          </a:br>
          <a:endParaRPr lang="de-DE" sz="1100">
            <a:solidFill>
              <a:schemeClr val="dk1"/>
            </a:solidFill>
            <a:effectLst/>
            <a:latin typeface="+mn-lt"/>
            <a:ea typeface="+mn-ea"/>
            <a:cs typeface="+mn-cs"/>
          </a:endParaRPr>
        </a:p>
        <a:p>
          <a:pPr marL="0" indent="0"/>
          <a:r>
            <a:rPr lang="de-DE" sz="1100">
              <a:solidFill>
                <a:schemeClr val="dk1"/>
              </a:solidFill>
              <a:effectLst/>
              <a:latin typeface="+mn-lt"/>
              <a:ea typeface="+mn-ea"/>
              <a:cs typeface="+mn-cs"/>
            </a:rPr>
            <a:t>Innerhalb des Themenbocks Sommerlicher Wärmeschutz werden grundlegende Aspekte zum thermischen Verhalten der Räume abgefragt und festgehalten. Die Themenblöcke Flächenbedarf der Gebäudetechnik und nicht bewertbare energetische Effekte sind insbesondere bei interdisziplinären Wettbewerben sinnvoll. Alle drei Themenblöcke gehen nicht in die rechnerische Auswertung ein. </a:t>
          </a:r>
        </a:p>
        <a:p>
          <a:endParaRPr lang="de-DE" sz="1000">
            <a:effectLst/>
          </a:endParaRPr>
        </a:p>
        <a:p>
          <a:r>
            <a:rPr lang="de-DE" sz="1100">
              <a:solidFill>
                <a:schemeClr val="dk1"/>
              </a:solidFill>
              <a:effectLst/>
              <a:latin typeface="+mn-lt"/>
              <a:ea typeface="+mn-ea"/>
              <a:cs typeface="+mn-cs"/>
            </a:rPr>
            <a:t>Das vorliegende Dokument ist Bestandteil des Forschungsprojektes „Systematik für Nachhaltigkeitsanforderungen in</a:t>
          </a:r>
          <a:r>
            <a:rPr lang="de-DE" sz="1100" baseline="0">
              <a:solidFill>
                <a:schemeClr val="dk1"/>
              </a:solidFill>
              <a:effectLst/>
              <a:latin typeface="+mn-lt"/>
              <a:ea typeface="+mn-ea"/>
              <a:cs typeface="+mn-cs"/>
            </a:rPr>
            <a:t> </a:t>
          </a:r>
          <a:r>
            <a:rPr lang="de-DE" sz="1100">
              <a:solidFill>
                <a:schemeClr val="dk1"/>
              </a:solidFill>
              <a:effectLst/>
              <a:latin typeface="+mn-lt"/>
              <a:ea typeface="+mn-ea"/>
              <a:cs typeface="+mn-cs"/>
            </a:rPr>
            <a:t>Planungswettbewerben (SNAP)“. Es wurde bearbeitet von der </a:t>
          </a:r>
        </a:p>
        <a:p>
          <a:endParaRPr lang="de-DE" sz="1000">
            <a:effectLst/>
          </a:endParaRPr>
        </a:p>
        <a:p>
          <a:r>
            <a:rPr lang="de-DE" sz="1100">
              <a:solidFill>
                <a:schemeClr val="dk1"/>
              </a:solidFill>
              <a:effectLst/>
              <a:latin typeface="+mn-lt"/>
              <a:ea typeface="+mn-ea"/>
              <a:cs typeface="+mn-cs"/>
            </a:rPr>
            <a:t>· ee concept GmbH, Darmstadt www.ee-concept.de</a:t>
          </a:r>
        </a:p>
        <a:p>
          <a:endParaRPr lang="de-DE" sz="1000">
            <a:effectLst/>
          </a:endParaRPr>
        </a:p>
        <a:p>
          <a:r>
            <a:rPr lang="de-DE" sz="1100">
              <a:solidFill>
                <a:schemeClr val="dk1"/>
              </a:solidFill>
              <a:effectLst/>
              <a:latin typeface="+mn-lt"/>
              <a:ea typeface="+mn-ea"/>
              <a:cs typeface="+mn-cs"/>
            </a:rPr>
            <a:t>in Kooperation mit TU Darmstadt, Fachbereich Architektur, Fachgebiet Entwerfen und Energieeffizientes Bauen </a:t>
          </a:r>
          <a:endParaRPr lang="de-DE" sz="1000">
            <a:effectLst/>
          </a:endParaRPr>
        </a:p>
        <a:p>
          <a:r>
            <a:rPr lang="de-DE" sz="1100">
              <a:solidFill>
                <a:schemeClr val="dk1"/>
              </a:solidFill>
              <a:effectLst/>
              <a:latin typeface="+mn-lt"/>
              <a:ea typeface="+mn-ea"/>
              <a:cs typeface="+mn-cs"/>
            </a:rPr>
            <a:t>sowie dem Architekturbüro H.R. Preisig, Zürich.</a:t>
          </a:r>
          <a:endParaRPr lang="de-DE" sz="1000">
            <a:solidFill>
              <a:schemeClr val="dk1"/>
            </a:solidFill>
            <a:latin typeface="+mn-lt"/>
            <a:ea typeface="+mn-ea"/>
            <a:cs typeface="Arial" pitchFamily="34" charset="0"/>
          </a:endParaRPr>
        </a:p>
        <a:p>
          <a:endParaRPr lang="de-DE" sz="1000" b="1">
            <a:solidFill>
              <a:schemeClr val="dk1"/>
            </a:solidFill>
            <a:latin typeface="+mn-lt"/>
            <a:ea typeface="+mn-ea"/>
            <a:cs typeface="Arial" pitchFamily="34" charset="0"/>
          </a:endParaRPr>
        </a:p>
        <a:p>
          <a:r>
            <a:rPr lang="de-DE" sz="1100">
              <a:solidFill>
                <a:schemeClr val="dk1"/>
              </a:solidFill>
              <a:effectLst/>
              <a:latin typeface="+mn-lt"/>
              <a:ea typeface="+mn-ea"/>
              <a:cs typeface="+mn-cs"/>
            </a:rPr>
            <a:t>Weitere Dokumente sind zur Nutzung des Tools von Relevanz:</a:t>
          </a:r>
          <a:endParaRPr lang="de-DE" sz="1000">
            <a:effectLst/>
          </a:endParaRPr>
        </a:p>
        <a:p>
          <a:r>
            <a:rPr lang="de-DE" sz="1100">
              <a:solidFill>
                <a:schemeClr val="dk1"/>
              </a:solidFill>
              <a:effectLst/>
              <a:latin typeface="+mn-lt"/>
              <a:ea typeface="+mn-ea"/>
              <a:cs typeface="+mn-cs"/>
            </a:rPr>
            <a:t>· SNAP - Endbericht</a:t>
          </a:r>
          <a:endParaRPr lang="de-DE" sz="1000">
            <a:effectLst/>
          </a:endParaRPr>
        </a:p>
        <a:p>
          <a:r>
            <a:rPr lang="de-DE" sz="1100">
              <a:solidFill>
                <a:schemeClr val="dk1"/>
              </a:solidFill>
              <a:effectLst/>
              <a:latin typeface="+mn-lt"/>
              <a:ea typeface="+mn-ea"/>
              <a:cs typeface="+mn-cs"/>
            </a:rPr>
            <a:t>· SNAP - Empfehlungen</a:t>
          </a:r>
          <a:endParaRPr lang="de-DE" sz="1000">
            <a:effectLst/>
          </a:endParaRPr>
        </a:p>
        <a:p>
          <a:r>
            <a:rPr lang="de-DE" sz="1100">
              <a:solidFill>
                <a:schemeClr val="dk1"/>
              </a:solidFill>
              <a:effectLst/>
              <a:latin typeface="+mn-lt"/>
              <a:ea typeface="+mn-ea"/>
              <a:cs typeface="+mn-cs"/>
            </a:rPr>
            <a:t>· SNAP - Benutzerhinweise Vorprüfungs-Tool </a:t>
          </a:r>
          <a:endParaRPr lang="de-DE" sz="1000">
            <a:effectLst/>
          </a:endParaRPr>
        </a:p>
        <a:p>
          <a:r>
            <a:rPr lang="de-DE" sz="1100">
              <a:solidFill>
                <a:schemeClr val="dk1"/>
              </a:solidFill>
              <a:effectLst/>
              <a:latin typeface="+mn-lt"/>
              <a:ea typeface="+mn-ea"/>
              <a:cs typeface="+mn-cs"/>
            </a:rPr>
            <a:t>· SNAP - Erfassungsbogen Energie + Nachhaltigkeit</a:t>
          </a:r>
        </a:p>
        <a:p>
          <a:endParaRPr lang="de-DE" sz="1000">
            <a:effectLst/>
          </a:endParaRPr>
        </a:p>
        <a:p>
          <a:r>
            <a:rPr lang="de-DE" sz="1100">
              <a:solidFill>
                <a:schemeClr val="dk1"/>
              </a:solidFill>
              <a:effectLst/>
              <a:latin typeface="+mn-lt"/>
              <a:ea typeface="+mn-ea"/>
              <a:cs typeface="+mn-cs"/>
            </a:rPr>
            <a:t>Das Dokument SNAP - Benutzerhinweise erläutert im Detail die Funktionsweise des Tools. Der SNAP - Endbericht und die Empfehlungen sind für den Gebrauch nicht direkt notwendig, allerdings für die Einbettung der Anwendung in einen ganzheitlich nachhaltig ausgerichteten Wettbewerb unbedingt empfehlenswert. </a:t>
          </a:r>
          <a:endParaRPr lang="de-DE" sz="1000">
            <a:effectLst/>
          </a:endParaRPr>
        </a:p>
        <a:p>
          <a:endParaRPr lang="de-DE" sz="1000" b="1">
            <a:solidFill>
              <a:schemeClr val="dk1"/>
            </a:solidFill>
            <a:latin typeface="+mn-lt"/>
            <a:ea typeface="+mn-ea"/>
            <a:cs typeface="Arial" pitchFamily="34" charset="0"/>
          </a:endParaRPr>
        </a:p>
        <a:p>
          <a:endParaRPr lang="de-DE" sz="1000" b="1">
            <a:solidFill>
              <a:schemeClr val="dk1"/>
            </a:solidFill>
            <a:latin typeface="+mn-lt"/>
            <a:ea typeface="+mn-ea"/>
            <a:cs typeface="Arial" pitchFamily="34" charset="0"/>
          </a:endParaRPr>
        </a:p>
        <a:p>
          <a:endParaRPr lang="de-DE" sz="1000" b="1">
            <a:solidFill>
              <a:schemeClr val="dk1"/>
            </a:solidFill>
            <a:latin typeface="+mn-lt"/>
            <a:ea typeface="+mn-ea"/>
            <a:cs typeface="Arial" pitchFamily="34" charset="0"/>
          </a:endParaRPr>
        </a:p>
        <a:p>
          <a:endParaRPr lang="de-DE" sz="1000" b="1">
            <a:solidFill>
              <a:schemeClr val="dk1"/>
            </a:solidFill>
            <a:latin typeface="+mn-lt"/>
            <a:ea typeface="+mn-ea"/>
            <a:cs typeface="Arial" pitchFamily="34" charset="0"/>
          </a:endParaRPr>
        </a:p>
        <a:p>
          <a:endParaRPr lang="de-DE" sz="1000" b="1">
            <a:solidFill>
              <a:schemeClr val="dk1"/>
            </a:solidFill>
            <a:latin typeface="+mn-lt"/>
            <a:ea typeface="+mn-ea"/>
            <a:cs typeface="Arial" pitchFamily="34" charset="0"/>
          </a:endParaRPr>
        </a:p>
      </xdr:txBody>
    </xdr:sp>
    <xdr:clientData/>
  </xdr:twoCellAnchor>
  <xdr:twoCellAnchor>
    <xdr:from>
      <xdr:col>1</xdr:col>
      <xdr:colOff>95250</xdr:colOff>
      <xdr:row>50</xdr:row>
      <xdr:rowOff>95250</xdr:rowOff>
    </xdr:from>
    <xdr:to>
      <xdr:col>10</xdr:col>
      <xdr:colOff>734231</xdr:colOff>
      <xdr:row>62</xdr:row>
      <xdr:rowOff>115131</xdr:rowOff>
    </xdr:to>
    <xdr:sp macro="" textlink="">
      <xdr:nvSpPr>
        <xdr:cNvPr id="3" name="Textfeld 2"/>
        <xdr:cNvSpPr txBox="1"/>
      </xdr:nvSpPr>
      <xdr:spPr>
        <a:xfrm>
          <a:off x="933450" y="9163050"/>
          <a:ext cx="8182781" cy="21915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fontAlgn="auto" hangingPunct="1"/>
          <a:r>
            <a:rPr lang="de-DE" sz="1050">
              <a:solidFill>
                <a:schemeClr val="dk1"/>
              </a:solidFill>
              <a:latin typeface="+mn-lt"/>
              <a:ea typeface="+mn-ea"/>
              <a:cs typeface="Arial" pitchFamily="34" charset="0"/>
            </a:rPr>
            <a:t>					</a:t>
          </a:r>
          <a:r>
            <a:rPr lang="de-DE" sz="1050" b="1">
              <a:solidFill>
                <a:schemeClr val="dk1"/>
              </a:solidFill>
              <a:latin typeface="+mn-lt"/>
              <a:ea typeface="+mn-ea"/>
              <a:cs typeface="Arial" pitchFamily="34" charset="0"/>
            </a:rPr>
            <a:t>              </a:t>
          </a:r>
          <a:r>
            <a:rPr lang="de-DE" sz="1050" b="1" baseline="0">
              <a:solidFill>
                <a:schemeClr val="dk1"/>
              </a:solidFill>
              <a:latin typeface="+mn-lt"/>
              <a:ea typeface="+mn-ea"/>
              <a:cs typeface="Arial" pitchFamily="34" charset="0"/>
            </a:rPr>
            <a:t>    </a:t>
          </a:r>
          <a:r>
            <a:rPr lang="de-DE" sz="1050" b="0">
              <a:solidFill>
                <a:schemeClr val="dk1"/>
              </a:solidFill>
              <a:latin typeface="+mn-lt"/>
              <a:ea typeface="+mn-ea"/>
              <a:cs typeface="Arial" pitchFamily="34" charset="0"/>
            </a:rPr>
            <a:t>SNAP_3b_Erfassungsbogen  | Version 4/2016</a:t>
          </a:r>
          <a:endParaRPr lang="de-DE" sz="1050">
            <a:solidFill>
              <a:schemeClr val="dk1"/>
            </a:solidFill>
            <a:latin typeface="+mn-lt"/>
            <a:ea typeface="+mn-ea"/>
            <a:cs typeface="Arial" pitchFamily="34" charset="0"/>
          </a:endParaRPr>
        </a:p>
        <a:p>
          <a:pPr fontAlgn="auto" hangingPunct="1"/>
          <a:endParaRPr lang="de-DE" sz="1050">
            <a:solidFill>
              <a:schemeClr val="dk1"/>
            </a:solidFill>
            <a:latin typeface="+mn-lt"/>
            <a:ea typeface="+mn-ea"/>
            <a:cs typeface="Arial" pitchFamily="34" charset="0"/>
          </a:endParaRPr>
        </a:p>
        <a:p>
          <a:endParaRPr lang="de-DE" sz="1050" u="sng">
            <a:solidFill>
              <a:schemeClr val="dk1"/>
            </a:solidFill>
            <a:latin typeface="+mn-lt"/>
            <a:ea typeface="+mn-ea"/>
            <a:cs typeface="Arial" pitchFamily="34" charset="0"/>
          </a:endParaRPr>
        </a:p>
        <a:p>
          <a:r>
            <a:rPr lang="de-DE" sz="1050" u="sng">
              <a:solidFill>
                <a:schemeClr val="dk1"/>
              </a:solidFill>
              <a:latin typeface="+mn-lt"/>
              <a:ea typeface="+mn-ea"/>
              <a:cs typeface="Arial" pitchFamily="34" charset="0"/>
            </a:rPr>
            <a:t>Quelle</a:t>
          </a:r>
        </a:p>
        <a:p>
          <a:r>
            <a:rPr lang="de-DE" sz="1050" u="none">
              <a:solidFill>
                <a:schemeClr val="dk1"/>
              </a:solidFill>
              <a:latin typeface="+mn-lt"/>
              <a:ea typeface="+mn-ea"/>
              <a:cs typeface="Arial" pitchFamily="34" charset="0"/>
            </a:rPr>
            <a:t>Das vorliegende Dokument ist Bestandteil des Forschungsprojektes </a:t>
          </a:r>
          <a:br>
            <a:rPr lang="de-DE" sz="1050" u="none">
              <a:solidFill>
                <a:schemeClr val="dk1"/>
              </a:solidFill>
              <a:latin typeface="+mn-lt"/>
              <a:ea typeface="+mn-ea"/>
              <a:cs typeface="Arial" pitchFamily="34" charset="0"/>
            </a:rPr>
          </a:br>
          <a:r>
            <a:rPr lang="de-DE" sz="1050" u="none">
              <a:solidFill>
                <a:schemeClr val="dk1"/>
              </a:solidFill>
              <a:latin typeface="+mn-lt"/>
              <a:ea typeface="+mn-ea"/>
              <a:cs typeface="Arial" pitchFamily="34" charset="0"/>
            </a:rPr>
            <a:t>„Systematik für Nachhaltigkeitsanforderungen in Planungswettbewerben (SNAP)“.</a:t>
          </a:r>
          <a:br>
            <a:rPr lang="de-DE" sz="1050" u="none">
              <a:solidFill>
                <a:schemeClr val="dk1"/>
              </a:solidFill>
              <a:latin typeface="+mn-lt"/>
              <a:ea typeface="+mn-ea"/>
              <a:cs typeface="Arial" pitchFamily="34" charset="0"/>
            </a:rPr>
          </a:br>
          <a:r>
            <a:rPr lang="de-DE" sz="1050" u="none">
              <a:solidFill>
                <a:schemeClr val="dk1"/>
              </a:solidFill>
              <a:latin typeface="+mn-lt"/>
              <a:ea typeface="+mn-ea"/>
              <a:cs typeface="Arial" pitchFamily="34" charset="0"/>
            </a:rPr>
            <a:t>Es wurde bearbeitet von der </a:t>
          </a:r>
          <a:br>
            <a:rPr lang="de-DE" sz="1050" u="none">
              <a:solidFill>
                <a:schemeClr val="dk1"/>
              </a:solidFill>
              <a:latin typeface="+mn-lt"/>
              <a:ea typeface="+mn-ea"/>
              <a:cs typeface="Arial" pitchFamily="34" charset="0"/>
            </a:rPr>
          </a:br>
          <a:r>
            <a:rPr lang="de-DE" sz="1050" u="none">
              <a:solidFill>
                <a:schemeClr val="dk1"/>
              </a:solidFill>
              <a:latin typeface="+mn-lt"/>
              <a:ea typeface="+mn-ea"/>
              <a:cs typeface="Arial" pitchFamily="34" charset="0"/>
            </a:rPr>
            <a:t/>
          </a:r>
          <a:br>
            <a:rPr lang="de-DE" sz="1050" u="none">
              <a:solidFill>
                <a:schemeClr val="dk1"/>
              </a:solidFill>
              <a:latin typeface="+mn-lt"/>
              <a:ea typeface="+mn-ea"/>
              <a:cs typeface="Arial" pitchFamily="34" charset="0"/>
            </a:rPr>
          </a:br>
          <a:r>
            <a:rPr lang="de-DE" sz="1050" u="none">
              <a:solidFill>
                <a:schemeClr val="dk1"/>
              </a:solidFill>
              <a:latin typeface="+mn-lt"/>
              <a:ea typeface="+mn-ea"/>
              <a:cs typeface="Arial" pitchFamily="34" charset="0"/>
            </a:rPr>
            <a:t>· ee concept GmbH, Darmstadt  </a:t>
          </a:r>
          <a:r>
            <a:rPr lang="de-DE" sz="1050" u="none">
              <a:solidFill>
                <a:sysClr val="windowText" lastClr="000000"/>
              </a:solidFill>
              <a:latin typeface="+mn-lt"/>
              <a:ea typeface="+mn-ea"/>
              <a:cs typeface="Arial" pitchFamily="34" charset="0"/>
              <a:hlinkClick xmlns:r="http://schemas.openxmlformats.org/officeDocument/2006/relationships" r:id=""/>
            </a:rPr>
            <a:t>www.ee-concept.de</a:t>
          </a:r>
          <a:r>
            <a:rPr lang="de-DE" sz="1050" u="none">
              <a:solidFill>
                <a:schemeClr val="dk1"/>
              </a:solidFill>
              <a:latin typeface="+mn-lt"/>
              <a:ea typeface="+mn-ea"/>
              <a:cs typeface="Arial" pitchFamily="34" charset="0"/>
            </a:rPr>
            <a:t>, </a:t>
          </a:r>
          <a:br>
            <a:rPr lang="de-DE" sz="1050" u="none">
              <a:solidFill>
                <a:schemeClr val="dk1"/>
              </a:solidFill>
              <a:latin typeface="+mn-lt"/>
              <a:ea typeface="+mn-ea"/>
              <a:cs typeface="Arial" pitchFamily="34" charset="0"/>
            </a:rPr>
          </a:br>
          <a:r>
            <a:rPr lang="de-DE" sz="1050" u="none">
              <a:solidFill>
                <a:schemeClr val="dk1"/>
              </a:solidFill>
              <a:latin typeface="+mn-lt"/>
              <a:ea typeface="+mn-ea"/>
              <a:cs typeface="Arial" pitchFamily="34" charset="0"/>
            </a:rPr>
            <a:t/>
          </a:r>
          <a:br>
            <a:rPr lang="de-DE" sz="1050" u="none">
              <a:solidFill>
                <a:schemeClr val="dk1"/>
              </a:solidFill>
              <a:latin typeface="+mn-lt"/>
              <a:ea typeface="+mn-ea"/>
              <a:cs typeface="Arial" pitchFamily="34" charset="0"/>
            </a:rPr>
          </a:br>
          <a:r>
            <a:rPr lang="de-DE" sz="1050" u="none">
              <a:solidFill>
                <a:schemeClr val="dk1"/>
              </a:solidFill>
              <a:latin typeface="+mn-lt"/>
              <a:ea typeface="+mn-ea"/>
              <a:cs typeface="Arial" pitchFamily="34" charset="0"/>
            </a:rPr>
            <a:t>in Kooperation mit TU Darmstadt, Fachbereich Architektur, Fachgebiet Entwerfen und Energieeffizientes Bauen </a:t>
          </a:r>
          <a:br>
            <a:rPr lang="de-DE" sz="1050" u="none">
              <a:solidFill>
                <a:schemeClr val="dk1"/>
              </a:solidFill>
              <a:latin typeface="+mn-lt"/>
              <a:ea typeface="+mn-ea"/>
              <a:cs typeface="Arial" pitchFamily="34" charset="0"/>
            </a:rPr>
          </a:br>
          <a:r>
            <a:rPr lang="de-DE" sz="1050" u="none">
              <a:solidFill>
                <a:schemeClr val="dk1"/>
              </a:solidFill>
              <a:latin typeface="+mn-lt"/>
              <a:ea typeface="+mn-ea"/>
              <a:cs typeface="Arial" pitchFamily="34" charset="0"/>
            </a:rPr>
            <a:t>sowie dem Architekturbüro H.R. Preisig, Zürich. </a:t>
          </a:r>
        </a:p>
        <a:p>
          <a:r>
            <a:rPr lang="de-DE" sz="1000">
              <a:solidFill>
                <a:schemeClr val="dk1"/>
              </a:solidFill>
              <a:latin typeface="Arial" pitchFamily="34" charset="0"/>
              <a:ea typeface="+mn-ea"/>
              <a:cs typeface="Arial" pitchFamily="34" charset="0"/>
            </a:rPr>
            <a:t/>
          </a:r>
          <a:br>
            <a:rPr lang="de-DE" sz="1000">
              <a:solidFill>
                <a:schemeClr val="dk1"/>
              </a:solidFill>
              <a:latin typeface="Arial" pitchFamily="34" charset="0"/>
              <a:ea typeface="+mn-ea"/>
              <a:cs typeface="Arial" pitchFamily="34" charset="0"/>
            </a:rPr>
          </a:br>
          <a:endParaRPr lang="de-DE" sz="1000">
            <a:solidFill>
              <a:schemeClr val="dk1"/>
            </a:solidFill>
            <a:latin typeface="Arial" pitchFamily="34" charset="0"/>
            <a:ea typeface="+mn-ea"/>
            <a:cs typeface="Arial" pitchFamily="34" charset="0"/>
          </a:endParaRPr>
        </a:p>
        <a:p>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161925</xdr:colOff>
      <xdr:row>63</xdr:row>
      <xdr:rowOff>0</xdr:rowOff>
    </xdr:from>
    <xdr:to>
      <xdr:col>19</xdr:col>
      <xdr:colOff>762000</xdr:colOff>
      <xdr:row>74</xdr:row>
      <xdr:rowOff>161925</xdr:rowOff>
    </xdr:to>
    <xdr:graphicFrame macro="">
      <xdr:nvGraphicFramePr>
        <xdr:cNvPr id="3110"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152400</xdr:colOff>
      <xdr:row>75</xdr:row>
      <xdr:rowOff>161925</xdr:rowOff>
    </xdr:from>
    <xdr:to>
      <xdr:col>19</xdr:col>
      <xdr:colOff>751114</xdr:colOff>
      <xdr:row>84</xdr:row>
      <xdr:rowOff>78441</xdr:rowOff>
    </xdr:to>
    <xdr:sp macro="" textlink="">
      <xdr:nvSpPr>
        <xdr:cNvPr id="3" name="Textfeld 2"/>
        <xdr:cNvSpPr txBox="1"/>
      </xdr:nvSpPr>
      <xdr:spPr>
        <a:xfrm>
          <a:off x="7595507" y="13401675"/>
          <a:ext cx="6504214" cy="16310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de-DE" sz="1000">
              <a:latin typeface="Arial" pitchFamily="34" charset="0"/>
              <a:cs typeface="Arial" pitchFamily="34" charset="0"/>
            </a:rPr>
            <a:t>Die Endenergiebedarfsermittlung basiert auf spezifischen Energiebedarfen pro m² BGF. Die dabei anzunehmenden Energiebedarfskennwerte sind unter "Energiebedarfswerte" in der Spalte "spezifisch" dargestellt. Für eine gute Vergleichbarkeit der Entwurfsbeiträge werden dabei alle Arbeiten mit den selben spezifischen Flächenkennwerten berechnet. Die BGF-Flächeneingaben der jeweiligen Entwurfslösung werden hier direkt verrechnet.</a:t>
          </a:r>
        </a:p>
        <a:p>
          <a:endParaRPr lang="de-DE" sz="1000">
            <a:latin typeface="Arial" pitchFamily="34" charset="0"/>
            <a:cs typeface="Arial" pitchFamily="34" charset="0"/>
          </a:endParaRPr>
        </a:p>
        <a:p>
          <a:r>
            <a:rPr lang="de-DE" sz="1000">
              <a:latin typeface="Arial" pitchFamily="34" charset="0"/>
              <a:cs typeface="Arial" pitchFamily="34" charset="0"/>
            </a:rPr>
            <a:t>In der Grafik nicht dargestellt wird der lokale Energieertrag aus Photovoltaik. Er zeigt sich als "Eigendeckungsgrad Strombedarf" in "Energieertragskennwerte". Auch er wird mit standardisierten Flächenkennwerten berechnet um eine Vergleichbarkeit der Wettbewerbsbeiträge zu ermöglichen.</a:t>
          </a:r>
        </a:p>
      </xdr:txBody>
    </xdr:sp>
    <xdr:clientData/>
  </xdr:twoCellAnchor>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omments" Target="../comments1.xml"/><Relationship Id="rId22"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2:K50"/>
  <sheetViews>
    <sheetView tabSelected="1" workbookViewId="0">
      <selection activeCell="M54" sqref="M54"/>
    </sheetView>
  </sheetViews>
  <sheetFormatPr baseColWidth="10" defaultRowHeight="14.25"/>
  <sheetData>
    <row r="2" spans="2:5" ht="15">
      <c r="B2" s="3" t="s">
        <v>167</v>
      </c>
      <c r="C2" s="3"/>
      <c r="D2" s="3"/>
      <c r="E2" s="3"/>
    </row>
    <row r="3" spans="2:5" ht="15">
      <c r="B3" s="192" t="s">
        <v>168</v>
      </c>
    </row>
    <row r="50" spans="2:11">
      <c r="B50" s="218"/>
      <c r="C50" s="218"/>
      <c r="D50" s="218"/>
      <c r="E50" s="218"/>
      <c r="F50" s="218"/>
      <c r="G50" s="218"/>
      <c r="H50" s="218"/>
      <c r="I50" s="218"/>
      <c r="J50" s="218"/>
      <c r="K50" s="218"/>
    </row>
  </sheetData>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sheetPr codeName="Tabelle3">
    <pageSetUpPr fitToPage="1"/>
  </sheetPr>
  <dimension ref="B2:U170"/>
  <sheetViews>
    <sheetView showGridLines="0" zoomScaleNormal="100" workbookViewId="0">
      <selection activeCell="P14" sqref="P14"/>
    </sheetView>
  </sheetViews>
  <sheetFormatPr baseColWidth="10" defaultRowHeight="14.25"/>
  <cols>
    <col min="1" max="1" width="3.125" style="1" customWidth="1"/>
    <col min="2" max="2" width="4.625" style="1" customWidth="1"/>
    <col min="3" max="3" width="2.875" style="1" customWidth="1"/>
    <col min="4" max="4" width="13.5" style="1" customWidth="1"/>
    <col min="5" max="5" width="13.375" style="1" customWidth="1"/>
    <col min="6" max="6" width="9.625" style="1" customWidth="1"/>
    <col min="7" max="7" width="7.375" style="1" customWidth="1"/>
    <col min="8" max="8" width="2.875" style="1" customWidth="1"/>
    <col min="9" max="9" width="9.625" style="1" customWidth="1"/>
    <col min="10" max="10" width="10.5" style="1" customWidth="1"/>
    <col min="11" max="11" width="12.875" style="1" customWidth="1"/>
    <col min="12" max="12" width="11.25" style="1" customWidth="1"/>
    <col min="13" max="16384" width="11" style="1"/>
  </cols>
  <sheetData>
    <row r="2" spans="2:16" ht="18">
      <c r="B2" s="317" t="s">
        <v>110</v>
      </c>
      <c r="C2" s="318"/>
      <c r="D2" s="318"/>
      <c r="E2" s="318"/>
      <c r="F2" s="318"/>
      <c r="G2" s="318"/>
      <c r="H2" s="318"/>
      <c r="I2" s="318"/>
      <c r="K2" s="2" t="s">
        <v>165</v>
      </c>
      <c r="L2" s="78" t="s">
        <v>166</v>
      </c>
    </row>
    <row r="3" spans="2:16" ht="18">
      <c r="B3" s="318"/>
      <c r="C3" s="318"/>
      <c r="D3" s="318"/>
      <c r="E3" s="318"/>
      <c r="F3" s="318"/>
      <c r="G3" s="318"/>
      <c r="H3" s="318"/>
      <c r="I3" s="318"/>
      <c r="K3" s="2"/>
      <c r="L3" s="19"/>
    </row>
    <row r="4" spans="2:16" ht="15">
      <c r="B4" s="3" t="s">
        <v>30</v>
      </c>
    </row>
    <row r="5" spans="2:16">
      <c r="B5" s="4"/>
      <c r="E5" s="4"/>
      <c r="F5" s="4"/>
      <c r="G5" s="4"/>
      <c r="H5" s="4"/>
      <c r="I5" s="4"/>
      <c r="J5" s="4"/>
      <c r="K5" s="4"/>
      <c r="L5" s="4"/>
      <c r="M5" s="4"/>
      <c r="N5" s="4"/>
    </row>
    <row r="6" spans="2:16" ht="25.5" customHeight="1">
      <c r="B6" s="328" t="s">
        <v>46</v>
      </c>
      <c r="C6" s="329"/>
      <c r="D6" s="329"/>
      <c r="E6" s="329"/>
      <c r="F6" s="329"/>
      <c r="G6" s="329"/>
      <c r="H6" s="329"/>
      <c r="I6" s="329"/>
      <c r="J6" s="329"/>
      <c r="K6" s="329"/>
      <c r="L6" s="330"/>
      <c r="M6" s="4"/>
      <c r="P6" s="4"/>
    </row>
    <row r="7" spans="2:16" ht="15" customHeight="1">
      <c r="B7" s="74" t="s">
        <v>67</v>
      </c>
      <c r="C7" s="75"/>
      <c r="D7" s="75"/>
      <c r="E7" s="75"/>
      <c r="F7" s="75"/>
      <c r="G7" s="75"/>
      <c r="H7" s="75"/>
      <c r="I7" s="75"/>
      <c r="J7" s="75"/>
      <c r="K7" s="75"/>
      <c r="L7" s="76"/>
      <c r="M7" s="4"/>
      <c r="N7" s="4"/>
      <c r="O7" s="4"/>
      <c r="P7" s="4"/>
    </row>
    <row r="8" spans="2:16">
      <c r="E8" s="4"/>
      <c r="F8" s="4"/>
      <c r="G8" s="4"/>
      <c r="H8" s="4"/>
      <c r="I8" s="4"/>
      <c r="J8" s="4"/>
      <c r="K8" s="4"/>
      <c r="L8" s="4"/>
      <c r="M8" s="4"/>
      <c r="N8" s="4"/>
      <c r="O8" s="4"/>
      <c r="P8" s="4"/>
    </row>
    <row r="9" spans="2:16" ht="14.25" customHeight="1">
      <c r="B9" s="331" t="s">
        <v>36</v>
      </c>
      <c r="C9" s="290" t="s">
        <v>35</v>
      </c>
      <c r="D9" s="291"/>
      <c r="E9" s="291"/>
      <c r="F9" s="291"/>
      <c r="G9" s="291"/>
      <c r="H9" s="291"/>
      <c r="I9" s="291"/>
      <c r="J9" s="291"/>
      <c r="K9" s="291"/>
      <c r="L9" s="292"/>
      <c r="M9" s="38"/>
    </row>
    <row r="10" spans="2:16">
      <c r="B10" s="331"/>
      <c r="C10" s="226" t="s">
        <v>33</v>
      </c>
      <c r="D10" s="227"/>
      <c r="E10" s="227"/>
      <c r="F10" s="227"/>
      <c r="G10" s="227"/>
      <c r="H10" s="227"/>
      <c r="I10" s="227"/>
      <c r="J10" s="228"/>
      <c r="K10" s="169"/>
      <c r="L10" s="35" t="s">
        <v>7</v>
      </c>
      <c r="M10" s="38"/>
      <c r="N10" s="25"/>
      <c r="O10" s="4"/>
      <c r="P10" s="4"/>
    </row>
    <row r="11" spans="2:16">
      <c r="B11" s="331"/>
      <c r="C11" s="226" t="s">
        <v>49</v>
      </c>
      <c r="D11" s="227"/>
      <c r="E11" s="227"/>
      <c r="F11" s="227"/>
      <c r="G11" s="227"/>
      <c r="H11" s="227"/>
      <c r="I11" s="227"/>
      <c r="J11" s="228"/>
      <c r="K11" s="46"/>
      <c r="L11" s="35" t="s">
        <v>7</v>
      </c>
      <c r="M11" s="4"/>
      <c r="N11" s="4"/>
      <c r="O11" s="4"/>
      <c r="P11" s="4"/>
    </row>
    <row r="12" spans="2:16">
      <c r="B12" s="331"/>
      <c r="C12" s="226" t="s">
        <v>50</v>
      </c>
      <c r="D12" s="227"/>
      <c r="E12" s="227"/>
      <c r="F12" s="227"/>
      <c r="G12" s="227"/>
      <c r="H12" s="227"/>
      <c r="I12" s="227"/>
      <c r="J12" s="228"/>
      <c r="K12" s="46"/>
      <c r="L12" s="35" t="s">
        <v>7</v>
      </c>
      <c r="M12" s="4"/>
      <c r="N12" s="4"/>
      <c r="O12" s="4"/>
      <c r="P12" s="4"/>
    </row>
    <row r="13" spans="2:16">
      <c r="B13" s="331"/>
      <c r="C13" s="282" t="s">
        <v>34</v>
      </c>
      <c r="D13" s="283"/>
      <c r="E13" s="283"/>
      <c r="F13" s="283"/>
      <c r="G13" s="283"/>
      <c r="H13" s="283"/>
      <c r="I13" s="283"/>
      <c r="J13" s="284"/>
      <c r="K13" s="62"/>
      <c r="L13" s="36" t="s">
        <v>7</v>
      </c>
      <c r="M13" s="4"/>
      <c r="N13" s="4"/>
      <c r="O13" s="4"/>
      <c r="P13" s="4"/>
    </row>
    <row r="14" spans="2:16">
      <c r="B14" s="331"/>
      <c r="C14" s="342" t="s">
        <v>35</v>
      </c>
      <c r="D14" s="343"/>
      <c r="E14" s="343"/>
      <c r="F14" s="343"/>
      <c r="G14" s="343"/>
      <c r="H14" s="343"/>
      <c r="I14" s="343"/>
      <c r="J14" s="344"/>
      <c r="K14" s="219" t="e">
        <f>(K11+K12-K13)/K10*100</f>
        <v>#DIV/0!</v>
      </c>
      <c r="L14" s="12" t="s">
        <v>19</v>
      </c>
      <c r="M14" s="4"/>
      <c r="N14" s="4"/>
      <c r="O14" s="4"/>
      <c r="P14" s="4"/>
    </row>
    <row r="15" spans="2:16" ht="9.9499999999999993" customHeight="1">
      <c r="B15" s="331"/>
      <c r="C15" s="64"/>
      <c r="D15" s="65"/>
      <c r="E15" s="65"/>
      <c r="F15" s="65"/>
      <c r="G15" s="65"/>
      <c r="H15" s="65"/>
      <c r="I15" s="65"/>
      <c r="J15" s="65"/>
      <c r="K15" s="67"/>
      <c r="L15" s="66"/>
      <c r="M15" s="4"/>
      <c r="N15" s="4"/>
      <c r="O15" s="4"/>
      <c r="P15" s="4"/>
    </row>
    <row r="16" spans="2:16" ht="14.25" customHeight="1">
      <c r="B16" s="331"/>
      <c r="C16" s="290" t="s">
        <v>37</v>
      </c>
      <c r="D16" s="291"/>
      <c r="E16" s="291"/>
      <c r="F16" s="291"/>
      <c r="G16" s="291"/>
      <c r="H16" s="291"/>
      <c r="I16" s="291"/>
      <c r="J16" s="291"/>
      <c r="K16" s="291"/>
      <c r="L16" s="292"/>
      <c r="M16" s="4"/>
      <c r="N16" s="4"/>
      <c r="O16" s="4"/>
      <c r="P16" s="4"/>
    </row>
    <row r="17" spans="2:16">
      <c r="B17" s="331"/>
      <c r="C17" s="74" t="s">
        <v>37</v>
      </c>
      <c r="D17" s="13"/>
      <c r="E17" s="13"/>
      <c r="F17" s="13"/>
      <c r="G17" s="13"/>
      <c r="H17" s="13"/>
      <c r="I17" s="13"/>
      <c r="J17" s="13"/>
      <c r="K17" s="62">
        <v>0</v>
      </c>
      <c r="L17" s="37" t="s">
        <v>7</v>
      </c>
      <c r="M17" s="4"/>
      <c r="N17" s="4"/>
      <c r="O17" s="4"/>
      <c r="P17" s="4"/>
    </row>
    <row r="18" spans="2:16" ht="9.9499999999999993" customHeight="1">
      <c r="B18" s="331"/>
      <c r="C18" s="74"/>
      <c r="D18" s="13"/>
      <c r="E18" s="13"/>
      <c r="F18" s="13"/>
      <c r="G18" s="13"/>
      <c r="H18" s="13"/>
      <c r="I18" s="13"/>
      <c r="J18" s="13"/>
      <c r="K18" s="5"/>
      <c r="L18" s="66"/>
      <c r="M18" s="4"/>
      <c r="N18" s="4"/>
      <c r="O18" s="4"/>
      <c r="P18" s="4"/>
    </row>
    <row r="19" spans="2:16">
      <c r="B19" s="331"/>
      <c r="C19" s="290" t="s">
        <v>125</v>
      </c>
      <c r="D19" s="298"/>
      <c r="E19" s="298"/>
      <c r="F19" s="298"/>
      <c r="G19" s="298"/>
      <c r="H19" s="298"/>
      <c r="I19" s="298"/>
      <c r="J19" s="298"/>
      <c r="K19" s="298"/>
      <c r="L19" s="299"/>
      <c r="M19" s="4"/>
      <c r="N19" s="4"/>
      <c r="O19" s="4"/>
      <c r="P19" s="4"/>
    </row>
    <row r="20" spans="2:16">
      <c r="B20" s="331"/>
      <c r="C20" s="300" t="s">
        <v>126</v>
      </c>
      <c r="D20" s="301"/>
      <c r="E20" s="301"/>
      <c r="F20" s="301"/>
      <c r="G20" s="301"/>
      <c r="H20" s="301"/>
      <c r="I20" s="301"/>
      <c r="J20" s="302"/>
      <c r="K20" s="171">
        <v>3</v>
      </c>
      <c r="L20" s="37"/>
      <c r="M20" s="4"/>
      <c r="N20" s="4"/>
      <c r="O20" s="4"/>
      <c r="P20" s="4"/>
    </row>
    <row r="21" spans="2:16" s="4" customFormat="1" ht="12.75"/>
    <row r="22" spans="2:16">
      <c r="B22" s="7" t="s">
        <v>20</v>
      </c>
      <c r="E22" s="332">
        <v>1</v>
      </c>
      <c r="F22" s="333"/>
      <c r="G22" s="333"/>
      <c r="H22" s="333"/>
      <c r="I22" s="333"/>
      <c r="J22" s="333"/>
      <c r="K22" s="333"/>
      <c r="L22" s="232"/>
      <c r="M22" s="4"/>
      <c r="N22" s="4"/>
      <c r="O22" s="4"/>
      <c r="P22" s="4"/>
    </row>
    <row r="23" spans="2:16">
      <c r="C23" s="7"/>
      <c r="D23" s="7"/>
      <c r="E23" s="18"/>
      <c r="F23" s="18"/>
      <c r="G23" s="18"/>
      <c r="H23" s="18"/>
      <c r="I23" s="18"/>
      <c r="J23" s="18"/>
      <c r="K23" s="18"/>
      <c r="L23" s="18"/>
      <c r="M23" s="4"/>
      <c r="N23" s="4"/>
      <c r="O23" s="4"/>
      <c r="P23" s="4"/>
    </row>
    <row r="24" spans="2:16">
      <c r="B24" s="331" t="s">
        <v>40</v>
      </c>
      <c r="C24" s="290" t="s">
        <v>0</v>
      </c>
      <c r="D24" s="291"/>
      <c r="E24" s="291"/>
      <c r="F24" s="291"/>
      <c r="G24" s="291"/>
      <c r="H24" s="291"/>
      <c r="I24" s="291"/>
      <c r="J24" s="291"/>
      <c r="K24" s="291"/>
      <c r="L24" s="292"/>
      <c r="M24" s="4"/>
      <c r="N24" s="4"/>
      <c r="O24" s="4"/>
      <c r="P24" s="4"/>
    </row>
    <row r="25" spans="2:16" ht="15.75">
      <c r="B25" s="331"/>
      <c r="C25" s="8" t="s">
        <v>32</v>
      </c>
      <c r="D25" s="11"/>
      <c r="E25" s="11"/>
      <c r="F25" s="11"/>
      <c r="G25" s="11"/>
      <c r="H25" s="11"/>
      <c r="I25" s="11"/>
      <c r="J25" s="11"/>
      <c r="K25" s="62"/>
      <c r="L25" s="39" t="s">
        <v>1</v>
      </c>
      <c r="M25" s="4"/>
      <c r="N25" s="4"/>
      <c r="O25" s="4"/>
      <c r="P25" s="4"/>
    </row>
    <row r="26" spans="2:16" ht="9.9499999999999993" customHeight="1">
      <c r="B26" s="331"/>
      <c r="C26" s="68"/>
      <c r="D26" s="69"/>
      <c r="E26" s="69"/>
      <c r="F26" s="69"/>
      <c r="G26" s="69"/>
      <c r="H26" s="69"/>
      <c r="I26" s="69"/>
      <c r="J26" s="69"/>
      <c r="K26" s="70"/>
      <c r="L26" s="71"/>
      <c r="M26" s="4"/>
      <c r="N26" s="4"/>
      <c r="O26" s="4"/>
      <c r="P26" s="4"/>
    </row>
    <row r="27" spans="2:16">
      <c r="B27" s="331"/>
      <c r="C27" s="290" t="s">
        <v>128</v>
      </c>
      <c r="D27" s="291"/>
      <c r="E27" s="291"/>
      <c r="F27" s="291"/>
      <c r="G27" s="291"/>
      <c r="H27" s="291"/>
      <c r="I27" s="291"/>
      <c r="J27" s="291"/>
      <c r="K27" s="291"/>
      <c r="L27" s="292"/>
      <c r="M27" s="4"/>
      <c r="N27" s="4"/>
      <c r="O27" s="4"/>
      <c r="P27" s="4"/>
    </row>
    <row r="28" spans="2:16">
      <c r="B28" s="331"/>
      <c r="C28" s="267" t="s">
        <v>131</v>
      </c>
      <c r="D28" s="311"/>
      <c r="E28" s="311"/>
      <c r="F28" s="311"/>
      <c r="G28" s="311"/>
      <c r="H28" s="311"/>
      <c r="I28" s="311"/>
      <c r="J28" s="312"/>
      <c r="K28" s="169"/>
      <c r="L28" s="35" t="s">
        <v>96</v>
      </c>
      <c r="M28" s="4"/>
      <c r="N28" s="4"/>
      <c r="P28" s="4"/>
    </row>
    <row r="29" spans="2:16">
      <c r="B29" s="331"/>
      <c r="C29" s="226" t="s">
        <v>132</v>
      </c>
      <c r="D29" s="313"/>
      <c r="E29" s="313"/>
      <c r="F29" s="313"/>
      <c r="G29" s="313"/>
      <c r="H29" s="313"/>
      <c r="I29" s="313"/>
      <c r="J29" s="314"/>
      <c r="K29" s="169"/>
      <c r="L29" s="35" t="s">
        <v>96</v>
      </c>
      <c r="M29" s="4"/>
      <c r="N29" s="4"/>
      <c r="P29" s="4"/>
    </row>
    <row r="30" spans="2:16">
      <c r="B30" s="331"/>
      <c r="C30" s="226" t="s">
        <v>133</v>
      </c>
      <c r="D30" s="313"/>
      <c r="E30" s="313"/>
      <c r="F30" s="313"/>
      <c r="G30" s="313"/>
      <c r="H30" s="313"/>
      <c r="I30" s="313"/>
      <c r="J30" s="314"/>
      <c r="K30" s="169"/>
      <c r="L30" s="35" t="s">
        <v>96</v>
      </c>
      <c r="M30" s="4"/>
      <c r="N30" s="4"/>
      <c r="P30" s="4"/>
    </row>
    <row r="31" spans="2:16">
      <c r="B31" s="331"/>
      <c r="C31" s="226" t="s">
        <v>129</v>
      </c>
      <c r="D31" s="313"/>
      <c r="E31" s="313"/>
      <c r="F31" s="313"/>
      <c r="G31" s="313"/>
      <c r="H31" s="313"/>
      <c r="I31" s="313"/>
      <c r="J31" s="314"/>
      <c r="K31" s="169"/>
      <c r="L31" s="35" t="s">
        <v>96</v>
      </c>
      <c r="M31" s="4"/>
      <c r="N31" s="4"/>
      <c r="P31" s="4"/>
    </row>
    <row r="32" spans="2:16">
      <c r="B32" s="331"/>
      <c r="C32" s="226" t="s">
        <v>130</v>
      </c>
      <c r="D32" s="313"/>
      <c r="E32" s="313"/>
      <c r="F32" s="313"/>
      <c r="G32" s="313"/>
      <c r="H32" s="313"/>
      <c r="I32" s="313"/>
      <c r="J32" s="314"/>
      <c r="K32" s="169"/>
      <c r="L32" s="35" t="s">
        <v>96</v>
      </c>
      <c r="M32" s="4"/>
      <c r="N32" s="4"/>
      <c r="P32" s="4"/>
    </row>
    <row r="33" spans="2:21">
      <c r="B33" s="331"/>
      <c r="C33" s="265" t="s">
        <v>97</v>
      </c>
      <c r="D33" s="315"/>
      <c r="E33" s="315"/>
      <c r="F33" s="315"/>
      <c r="G33" s="315"/>
      <c r="H33" s="315"/>
      <c r="I33" s="315"/>
      <c r="J33" s="316"/>
      <c r="K33" s="170"/>
      <c r="L33" s="36" t="s">
        <v>96</v>
      </c>
      <c r="M33" s="4"/>
      <c r="N33" s="4"/>
      <c r="P33" s="4"/>
    </row>
    <row r="34" spans="2:21" ht="9.9499999999999993" customHeight="1">
      <c r="B34" s="331"/>
      <c r="C34" s="72"/>
      <c r="D34" s="73"/>
      <c r="E34" s="73"/>
      <c r="F34" s="73"/>
      <c r="G34" s="73"/>
      <c r="H34" s="73"/>
      <c r="I34" s="73"/>
      <c r="J34" s="73"/>
      <c r="K34" s="70"/>
      <c r="L34" s="71"/>
      <c r="M34" s="4"/>
      <c r="N34" s="4"/>
      <c r="O34" s="4"/>
      <c r="P34" s="4"/>
    </row>
    <row r="35" spans="2:21">
      <c r="B35" s="331"/>
      <c r="C35" s="290" t="s">
        <v>171</v>
      </c>
      <c r="D35" s="291"/>
      <c r="E35" s="291"/>
      <c r="F35" s="291"/>
      <c r="G35" s="291"/>
      <c r="H35" s="291"/>
      <c r="I35" s="291"/>
      <c r="J35" s="291"/>
      <c r="K35" s="291"/>
      <c r="L35" s="292"/>
      <c r="M35" s="4"/>
      <c r="N35" s="4"/>
      <c r="O35" s="4"/>
      <c r="P35" s="4"/>
    </row>
    <row r="36" spans="2:21" ht="14.25" customHeight="1">
      <c r="B36" s="331"/>
      <c r="C36" s="275" t="s">
        <v>134</v>
      </c>
      <c r="D36" s="275"/>
      <c r="E36" s="275" t="s">
        <v>127</v>
      </c>
      <c r="F36" s="275"/>
      <c r="G36" s="275"/>
      <c r="H36" s="275"/>
      <c r="I36" s="275"/>
      <c r="J36" s="275"/>
      <c r="K36" s="303" t="s">
        <v>135</v>
      </c>
      <c r="L36" s="303"/>
      <c r="M36" s="4"/>
      <c r="N36" s="4"/>
      <c r="O36" s="4"/>
      <c r="P36" s="4"/>
    </row>
    <row r="37" spans="2:21">
      <c r="B37" s="331"/>
      <c r="C37" s="305" t="s">
        <v>107</v>
      </c>
      <c r="D37" s="306"/>
      <c r="E37" s="304"/>
      <c r="F37" s="304"/>
      <c r="G37" s="304"/>
      <c r="H37" s="304"/>
      <c r="I37" s="304"/>
      <c r="J37" s="304"/>
      <c r="K37" s="47"/>
      <c r="L37" s="48" t="s">
        <v>7</v>
      </c>
      <c r="M37" s="4"/>
      <c r="N37" s="4"/>
      <c r="O37" s="4"/>
      <c r="P37" s="4"/>
    </row>
    <row r="38" spans="2:21">
      <c r="B38" s="331"/>
      <c r="C38" s="307" t="s">
        <v>108</v>
      </c>
      <c r="D38" s="308"/>
      <c r="E38" s="304"/>
      <c r="F38" s="304"/>
      <c r="G38" s="304"/>
      <c r="H38" s="304"/>
      <c r="I38" s="304"/>
      <c r="J38" s="304"/>
      <c r="K38" s="46"/>
      <c r="L38" s="35" t="s">
        <v>7</v>
      </c>
      <c r="M38" s="4"/>
      <c r="N38" s="4"/>
      <c r="O38" s="4"/>
      <c r="P38" s="4"/>
    </row>
    <row r="39" spans="2:21">
      <c r="B39" s="331"/>
      <c r="C39" s="309" t="s">
        <v>109</v>
      </c>
      <c r="D39" s="310"/>
      <c r="E39" s="304"/>
      <c r="F39" s="304"/>
      <c r="G39" s="304"/>
      <c r="H39" s="304"/>
      <c r="I39" s="304"/>
      <c r="J39" s="304"/>
      <c r="K39" s="62"/>
      <c r="L39" s="36" t="s">
        <v>7</v>
      </c>
      <c r="M39" s="4"/>
      <c r="N39" s="4"/>
      <c r="O39" s="4"/>
      <c r="P39" s="4"/>
    </row>
    <row r="40" spans="2:21">
      <c r="B40" s="331"/>
      <c r="C40" s="349" t="s">
        <v>100</v>
      </c>
      <c r="D40" s="350"/>
      <c r="E40" s="350"/>
      <c r="F40" s="350"/>
      <c r="G40" s="350"/>
      <c r="H40" s="350"/>
      <c r="I40" s="350"/>
      <c r="J40" s="351"/>
      <c r="K40" s="63"/>
      <c r="L40" s="12" t="s">
        <v>7</v>
      </c>
      <c r="M40" s="4"/>
      <c r="N40" s="4"/>
      <c r="O40" s="4"/>
      <c r="P40" s="4"/>
    </row>
    <row r="41" spans="2:21" ht="9.9499999999999993" customHeight="1">
      <c r="B41" s="331"/>
      <c r="C41" s="77"/>
      <c r="D41" s="77"/>
      <c r="E41" s="77"/>
      <c r="F41" s="77"/>
      <c r="G41" s="77"/>
      <c r="H41" s="77"/>
      <c r="I41" s="77"/>
      <c r="J41" s="77"/>
      <c r="K41" s="67"/>
      <c r="L41" s="66"/>
      <c r="M41" s="4"/>
      <c r="N41" s="4"/>
      <c r="O41" s="4"/>
      <c r="P41" s="4"/>
    </row>
    <row r="42" spans="2:21">
      <c r="B42" s="331"/>
      <c r="C42" s="290" t="s">
        <v>38</v>
      </c>
      <c r="D42" s="291"/>
      <c r="E42" s="291"/>
      <c r="F42" s="291"/>
      <c r="G42" s="291"/>
      <c r="H42" s="291"/>
      <c r="I42" s="291"/>
      <c r="J42" s="291"/>
      <c r="K42" s="291"/>
      <c r="L42" s="292"/>
      <c r="M42" s="4"/>
      <c r="N42" s="4"/>
      <c r="O42" s="4"/>
      <c r="P42" s="4"/>
    </row>
    <row r="43" spans="2:21">
      <c r="B43" s="331"/>
      <c r="C43" s="10" t="s">
        <v>48</v>
      </c>
      <c r="D43" s="10"/>
      <c r="E43" s="9"/>
      <c r="F43" s="9"/>
      <c r="G43" s="9"/>
      <c r="H43" s="9"/>
      <c r="I43" s="9"/>
      <c r="J43" s="9"/>
      <c r="K43" s="62"/>
      <c r="L43" s="39" t="s">
        <v>7</v>
      </c>
      <c r="M43" s="4"/>
      <c r="N43" s="4"/>
      <c r="O43" s="4"/>
      <c r="P43" s="4"/>
    </row>
    <row r="44" spans="2:21" ht="9.9499999999999993" customHeight="1">
      <c r="B44" s="331"/>
      <c r="C44" s="79"/>
      <c r="D44" s="80"/>
      <c r="E44" s="81"/>
      <c r="F44" s="81"/>
      <c r="G44" s="81"/>
      <c r="H44" s="81"/>
      <c r="I44" s="81"/>
      <c r="J44" s="81"/>
      <c r="K44" s="70"/>
      <c r="L44" s="71"/>
      <c r="M44" s="4"/>
      <c r="N44" s="4"/>
      <c r="O44" s="4"/>
      <c r="P44" s="4"/>
    </row>
    <row r="45" spans="2:21" ht="14.25" customHeight="1">
      <c r="B45" s="331"/>
      <c r="C45" s="290" t="s">
        <v>2</v>
      </c>
      <c r="D45" s="291"/>
      <c r="E45" s="291"/>
      <c r="F45" s="291"/>
      <c r="G45" s="291"/>
      <c r="H45" s="291"/>
      <c r="I45" s="291" t="s">
        <v>3</v>
      </c>
      <c r="J45" s="291"/>
      <c r="K45" s="291"/>
      <c r="L45" s="292" t="s">
        <v>18</v>
      </c>
      <c r="M45" s="4"/>
      <c r="N45" s="4"/>
      <c r="O45" s="4"/>
      <c r="P45" s="4"/>
    </row>
    <row r="46" spans="2:21">
      <c r="B46" s="331"/>
      <c r="C46" s="276" t="s">
        <v>39</v>
      </c>
      <c r="D46" s="277"/>
      <c r="E46" s="277"/>
      <c r="F46" s="277"/>
      <c r="G46" s="277"/>
      <c r="H46" s="278"/>
      <c r="I46" s="98" t="s">
        <v>4</v>
      </c>
      <c r="J46" s="98" t="s">
        <v>5</v>
      </c>
      <c r="K46" s="98" t="s">
        <v>6</v>
      </c>
      <c r="L46" s="98" t="s">
        <v>27</v>
      </c>
      <c r="M46" s="4"/>
      <c r="N46" s="4"/>
      <c r="O46" s="4"/>
      <c r="P46" s="20"/>
      <c r="Q46" s="20"/>
      <c r="R46" s="20"/>
      <c r="S46" s="20"/>
      <c r="T46" s="20"/>
      <c r="U46" s="9"/>
    </row>
    <row r="47" spans="2:21">
      <c r="B47" s="331"/>
      <c r="C47" s="279"/>
      <c r="D47" s="280"/>
      <c r="E47" s="280"/>
      <c r="F47" s="280"/>
      <c r="G47" s="280"/>
      <c r="H47" s="281"/>
      <c r="I47" s="12" t="s">
        <v>7</v>
      </c>
      <c r="J47" s="12" t="s">
        <v>7</v>
      </c>
      <c r="K47" s="12" t="s">
        <v>7</v>
      </c>
      <c r="L47" s="12" t="s">
        <v>19</v>
      </c>
      <c r="M47" s="4"/>
      <c r="N47" s="4"/>
      <c r="O47" s="4"/>
      <c r="P47" s="20"/>
      <c r="Q47" s="20"/>
      <c r="R47" s="20"/>
      <c r="S47" s="20"/>
      <c r="T47" s="20"/>
      <c r="U47" s="9"/>
    </row>
    <row r="48" spans="2:21">
      <c r="B48" s="331"/>
      <c r="C48" s="286" t="s">
        <v>8</v>
      </c>
      <c r="D48" s="287"/>
      <c r="E48" s="287"/>
      <c r="F48" s="287"/>
      <c r="G48" s="287"/>
      <c r="H48" s="288"/>
      <c r="I48" s="50"/>
      <c r="J48" s="50"/>
      <c r="K48" s="152" t="str">
        <f>IF(I48+J48=0,"",I48+J48)</f>
        <v/>
      </c>
      <c r="L48" s="56" t="str">
        <f>IF(K48="","",J48/K48*100)</f>
        <v/>
      </c>
      <c r="M48" s="4"/>
      <c r="N48" s="4"/>
      <c r="O48" s="4"/>
      <c r="P48" s="20"/>
      <c r="Q48" s="20"/>
      <c r="R48" s="20"/>
      <c r="S48" s="20"/>
      <c r="T48" s="20"/>
      <c r="U48" s="9"/>
    </row>
    <row r="49" spans="2:16">
      <c r="B49" s="331"/>
      <c r="C49" s="226" t="s">
        <v>9</v>
      </c>
      <c r="D49" s="227"/>
      <c r="E49" s="227"/>
      <c r="F49" s="227"/>
      <c r="G49" s="227"/>
      <c r="H49" s="228"/>
      <c r="I49" s="49"/>
      <c r="J49" s="49"/>
      <c r="K49" s="153" t="str">
        <f t="shared" ref="K49:K55" si="0">IF(I49+J49=0,"",I49+J49)</f>
        <v/>
      </c>
      <c r="L49" s="54" t="str">
        <f t="shared" ref="L49:L55" si="1">IF(K49="","",J49/K49*100)</f>
        <v/>
      </c>
      <c r="M49" s="4"/>
      <c r="N49" s="4"/>
      <c r="O49" s="4"/>
      <c r="P49" s="4"/>
    </row>
    <row r="50" spans="2:16">
      <c r="B50" s="331"/>
      <c r="C50" s="226" t="s">
        <v>10</v>
      </c>
      <c r="D50" s="227"/>
      <c r="E50" s="227"/>
      <c r="F50" s="227"/>
      <c r="G50" s="227"/>
      <c r="H50" s="228"/>
      <c r="I50" s="49"/>
      <c r="J50" s="49"/>
      <c r="K50" s="153" t="str">
        <f t="shared" si="0"/>
        <v/>
      </c>
      <c r="L50" s="54" t="str">
        <f t="shared" si="1"/>
        <v/>
      </c>
      <c r="M50" s="4"/>
      <c r="N50" s="4"/>
      <c r="O50" s="4"/>
      <c r="P50" s="4"/>
    </row>
    <row r="51" spans="2:16">
      <c r="B51" s="331"/>
      <c r="C51" s="282" t="s">
        <v>11</v>
      </c>
      <c r="D51" s="283"/>
      <c r="E51" s="283"/>
      <c r="F51" s="283"/>
      <c r="G51" s="283"/>
      <c r="H51" s="284"/>
      <c r="I51" s="52"/>
      <c r="J51" s="52"/>
      <c r="K51" s="154" t="str">
        <f t="shared" si="0"/>
        <v/>
      </c>
      <c r="L51" s="55" t="str">
        <f t="shared" si="1"/>
        <v/>
      </c>
      <c r="M51" s="4"/>
      <c r="N51" s="4"/>
      <c r="O51" s="4"/>
      <c r="P51" s="4"/>
    </row>
    <row r="52" spans="2:16">
      <c r="B52" s="331"/>
      <c r="C52" s="285" t="s">
        <v>21</v>
      </c>
      <c r="D52" s="285"/>
      <c r="E52" s="285"/>
      <c r="F52" s="285"/>
      <c r="G52" s="285"/>
      <c r="H52" s="285"/>
      <c r="I52" s="53">
        <f>SUM(I48:I51)</f>
        <v>0</v>
      </c>
      <c r="J52" s="53">
        <f>SUM(J48:J51)</f>
        <v>0</v>
      </c>
      <c r="K52" s="53">
        <f>SUM(K48:K51)</f>
        <v>0</v>
      </c>
      <c r="L52" s="53" t="e">
        <f t="shared" si="1"/>
        <v>#DIV/0!</v>
      </c>
      <c r="M52" s="4"/>
      <c r="N52" s="4"/>
      <c r="O52" s="4"/>
      <c r="P52" s="4"/>
    </row>
    <row r="53" spans="2:16">
      <c r="B53" s="331"/>
      <c r="C53" s="286" t="s">
        <v>12</v>
      </c>
      <c r="D53" s="287"/>
      <c r="E53" s="287"/>
      <c r="F53" s="287"/>
      <c r="G53" s="287"/>
      <c r="H53" s="288"/>
      <c r="I53" s="50"/>
      <c r="J53" s="50"/>
      <c r="K53" s="152" t="str">
        <f t="shared" si="0"/>
        <v/>
      </c>
      <c r="L53" s="56" t="str">
        <f t="shared" si="1"/>
        <v/>
      </c>
      <c r="M53" s="4"/>
      <c r="N53" s="4"/>
      <c r="O53" s="4"/>
      <c r="P53" s="4"/>
    </row>
    <row r="54" spans="2:16">
      <c r="B54" s="331"/>
      <c r="C54" s="226" t="s">
        <v>13</v>
      </c>
      <c r="D54" s="227"/>
      <c r="E54" s="227"/>
      <c r="F54" s="227"/>
      <c r="G54" s="227"/>
      <c r="H54" s="228"/>
      <c r="I54" s="50"/>
      <c r="J54" s="51" t="s">
        <v>14</v>
      </c>
      <c r="K54" s="153" t="str">
        <f>IF(I54="","",I54)</f>
        <v/>
      </c>
      <c r="L54" s="57" t="s">
        <v>14</v>
      </c>
      <c r="M54" s="4"/>
      <c r="N54" s="4"/>
      <c r="O54" s="4"/>
      <c r="P54" s="4"/>
    </row>
    <row r="55" spans="2:16">
      <c r="B55" s="331"/>
      <c r="C55" s="226" t="s">
        <v>15</v>
      </c>
      <c r="D55" s="227"/>
      <c r="E55" s="227"/>
      <c r="F55" s="227"/>
      <c r="G55" s="227"/>
      <c r="H55" s="228"/>
      <c r="I55" s="50"/>
      <c r="J55" s="50"/>
      <c r="K55" s="153" t="str">
        <f t="shared" si="0"/>
        <v/>
      </c>
      <c r="L55" s="54" t="str">
        <f t="shared" si="1"/>
        <v/>
      </c>
      <c r="M55" s="4"/>
      <c r="N55" s="4"/>
      <c r="O55" s="4"/>
      <c r="P55" s="4"/>
    </row>
    <row r="56" spans="2:16">
      <c r="B56" s="331"/>
      <c r="C56" s="282" t="s">
        <v>16</v>
      </c>
      <c r="D56" s="283"/>
      <c r="E56" s="283"/>
      <c r="F56" s="283"/>
      <c r="G56" s="283"/>
      <c r="H56" s="284"/>
      <c r="I56" s="86"/>
      <c r="J56" s="87" t="s">
        <v>14</v>
      </c>
      <c r="K56" s="154" t="str">
        <f>IF(I56="","",I56)</f>
        <v/>
      </c>
      <c r="L56" s="88" t="s">
        <v>14</v>
      </c>
      <c r="M56" s="4"/>
      <c r="N56" s="4"/>
      <c r="O56" s="4"/>
      <c r="P56" s="4"/>
    </row>
    <row r="57" spans="2:16" ht="15" customHeight="1">
      <c r="B57" s="331"/>
      <c r="C57" s="285" t="s">
        <v>17</v>
      </c>
      <c r="D57" s="285"/>
      <c r="E57" s="285"/>
      <c r="F57" s="285"/>
      <c r="G57" s="285"/>
      <c r="H57" s="285"/>
      <c r="I57" s="53">
        <f>SUM(I52:I56)</f>
        <v>0</v>
      </c>
      <c r="J57" s="53">
        <f>J48+J49+J50+J51+J53+J55</f>
        <v>0</v>
      </c>
      <c r="K57" s="53">
        <f>SUM(K52:K56)</f>
        <v>0</v>
      </c>
      <c r="L57" s="53" t="e">
        <f>J57/K57*100</f>
        <v>#DIV/0!</v>
      </c>
      <c r="M57" s="4"/>
      <c r="N57" s="4"/>
      <c r="O57" s="4"/>
      <c r="P57" s="4"/>
    </row>
    <row r="58" spans="2:16" ht="9.9499999999999993" customHeight="1">
      <c r="B58" s="331"/>
      <c r="C58" s="82"/>
      <c r="D58" s="83"/>
      <c r="E58" s="83"/>
      <c r="F58" s="83"/>
      <c r="G58" s="83"/>
      <c r="H58" s="83"/>
      <c r="I58" s="84"/>
      <c r="J58" s="84"/>
      <c r="K58" s="84"/>
      <c r="L58" s="85"/>
      <c r="M58" s="4"/>
      <c r="N58" s="4"/>
      <c r="O58" s="4"/>
      <c r="P58" s="4"/>
    </row>
    <row r="59" spans="2:16" ht="15" customHeight="1">
      <c r="B59" s="334"/>
      <c r="C59" s="290" t="s">
        <v>69</v>
      </c>
      <c r="D59" s="291"/>
      <c r="E59" s="291"/>
      <c r="F59" s="291"/>
      <c r="G59" s="291"/>
      <c r="H59" s="291"/>
      <c r="I59" s="291"/>
      <c r="J59" s="291"/>
      <c r="K59" s="291"/>
      <c r="L59" s="292"/>
      <c r="M59" s="4"/>
      <c r="N59" s="4"/>
      <c r="O59" s="4"/>
      <c r="P59" s="4"/>
    </row>
    <row r="60" spans="2:16" ht="15" customHeight="1">
      <c r="B60" s="334"/>
      <c r="C60" s="74" t="s">
        <v>137</v>
      </c>
      <c r="D60" s="58"/>
      <c r="E60" s="13"/>
      <c r="F60" s="13"/>
      <c r="G60" s="59"/>
      <c r="H60" s="59"/>
      <c r="I60" s="60"/>
      <c r="J60" s="61"/>
      <c r="K60" s="89" t="e">
        <f>K57/K25</f>
        <v>#DIV/0!</v>
      </c>
      <c r="L60" s="90" t="s">
        <v>68</v>
      </c>
      <c r="M60" s="4"/>
      <c r="N60" s="4"/>
      <c r="O60" s="4"/>
      <c r="P60" s="4"/>
    </row>
    <row r="61" spans="2:16" s="4" customFormat="1" ht="15" customHeight="1">
      <c r="F61" s="5"/>
    </row>
    <row r="62" spans="2:16" s="4" customFormat="1" ht="15" customHeight="1">
      <c r="B62" s="331" t="s">
        <v>72</v>
      </c>
      <c r="C62" s="290" t="s">
        <v>173</v>
      </c>
      <c r="D62" s="291"/>
      <c r="E62" s="291"/>
      <c r="F62" s="291"/>
      <c r="G62" s="291"/>
      <c r="H62" s="291"/>
      <c r="I62" s="291"/>
      <c r="J62" s="291"/>
      <c r="K62" s="291"/>
      <c r="L62" s="292"/>
    </row>
    <row r="63" spans="2:16" s="4" customFormat="1" ht="15" customHeight="1">
      <c r="B63" s="331"/>
      <c r="C63" s="294" t="s">
        <v>160</v>
      </c>
      <c r="D63" s="295"/>
      <c r="E63" s="295"/>
      <c r="F63" s="295"/>
      <c r="G63" s="295"/>
      <c r="H63" s="295"/>
      <c r="I63" s="295"/>
      <c r="J63" s="295"/>
      <c r="K63" s="62">
        <v>1.25</v>
      </c>
      <c r="L63" s="190" t="s">
        <v>161</v>
      </c>
    </row>
    <row r="64" spans="2:16" s="4" customFormat="1" ht="15" customHeight="1">
      <c r="B64" s="331"/>
      <c r="C64" s="276" t="s">
        <v>134</v>
      </c>
      <c r="D64" s="278"/>
      <c r="E64" s="293"/>
      <c r="F64" s="293"/>
      <c r="G64" s="293"/>
      <c r="H64" s="293"/>
      <c r="I64" s="293"/>
      <c r="J64" s="98" t="s">
        <v>47</v>
      </c>
      <c r="K64" s="98" t="s">
        <v>42</v>
      </c>
      <c r="L64" s="98" t="s">
        <v>43</v>
      </c>
    </row>
    <row r="65" spans="2:12" s="4" customFormat="1" ht="15" customHeight="1">
      <c r="B65" s="331"/>
      <c r="C65" s="279"/>
      <c r="D65" s="281"/>
      <c r="E65" s="293"/>
      <c r="F65" s="293"/>
      <c r="G65" s="293"/>
      <c r="H65" s="293"/>
      <c r="I65" s="293"/>
      <c r="J65" s="12" t="s">
        <v>7</v>
      </c>
      <c r="K65" s="12" t="s">
        <v>44</v>
      </c>
      <c r="L65" s="12" t="s">
        <v>45</v>
      </c>
    </row>
    <row r="66" spans="2:12" s="4" customFormat="1" ht="15" customHeight="1">
      <c r="B66" s="331"/>
      <c r="C66" s="244" t="s">
        <v>107</v>
      </c>
      <c r="D66" s="289"/>
      <c r="E66" s="267" t="s">
        <v>174</v>
      </c>
      <c r="F66" s="234"/>
      <c r="G66" s="234"/>
      <c r="H66" s="234"/>
      <c r="I66" s="268"/>
      <c r="J66" s="273">
        <f>K37</f>
        <v>0</v>
      </c>
      <c r="K66" s="155" t="e">
        <f>HLOOKUP($C$67,Meta_Nutzungstypologien!$D$3:$M$9,2,FALSE)</f>
        <v>#N/A</v>
      </c>
      <c r="L66" s="156" t="e">
        <f>$J$66*K66*$K$63</f>
        <v>#N/A</v>
      </c>
    </row>
    <row r="67" spans="2:12" s="4" customFormat="1" ht="15" customHeight="1">
      <c r="B67" s="331"/>
      <c r="C67" s="246">
        <f>E37</f>
        <v>0</v>
      </c>
      <c r="D67" s="296"/>
      <c r="E67" s="226" t="s">
        <v>175</v>
      </c>
      <c r="F67" s="227"/>
      <c r="G67" s="227"/>
      <c r="H67" s="227"/>
      <c r="I67" s="228"/>
      <c r="J67" s="272"/>
      <c r="K67" s="157" t="e">
        <f>HLOOKUP($C$67,Meta_Nutzungstypologien!$D$3:$M$9,3,FALSE)</f>
        <v>#N/A</v>
      </c>
      <c r="L67" s="158" t="e">
        <f>$J$66*K67*$K$63</f>
        <v>#N/A</v>
      </c>
    </row>
    <row r="68" spans="2:12" s="4" customFormat="1" ht="15" customHeight="1">
      <c r="B68" s="331"/>
      <c r="C68" s="246"/>
      <c r="D68" s="296"/>
      <c r="E68" s="226" t="s">
        <v>176</v>
      </c>
      <c r="F68" s="227"/>
      <c r="G68" s="227"/>
      <c r="H68" s="227"/>
      <c r="I68" s="228"/>
      <c r="J68" s="272"/>
      <c r="K68" s="157" t="e">
        <f>HLOOKUP($C$67,Meta_Nutzungstypologien!$D$3:$M$9,4,FALSE)</f>
        <v>#N/A</v>
      </c>
      <c r="L68" s="158" t="e">
        <f t="shared" ref="L68:L71" si="2">$J$66*K68</f>
        <v>#N/A</v>
      </c>
    </row>
    <row r="69" spans="2:12" s="4" customFormat="1" ht="15" customHeight="1">
      <c r="B69" s="331"/>
      <c r="C69" s="246"/>
      <c r="D69" s="296"/>
      <c r="E69" s="226" t="s">
        <v>177</v>
      </c>
      <c r="F69" s="227"/>
      <c r="G69" s="227"/>
      <c r="H69" s="227"/>
      <c r="I69" s="228"/>
      <c r="J69" s="272"/>
      <c r="K69" s="157" t="e">
        <f>HLOOKUP($C$67,Meta_Nutzungstypologien!$D$3:$M$9,5,FALSE)</f>
        <v>#N/A</v>
      </c>
      <c r="L69" s="158" t="e">
        <f t="shared" si="2"/>
        <v>#N/A</v>
      </c>
    </row>
    <row r="70" spans="2:12" s="4" customFormat="1" ht="15" customHeight="1">
      <c r="B70" s="331"/>
      <c r="C70" s="246"/>
      <c r="D70" s="296"/>
      <c r="E70" s="226" t="s">
        <v>178</v>
      </c>
      <c r="F70" s="227"/>
      <c r="G70" s="227"/>
      <c r="H70" s="227"/>
      <c r="I70" s="228"/>
      <c r="J70" s="272"/>
      <c r="K70" s="157" t="e">
        <f>HLOOKUP($C$67,Meta_Nutzungstypologien!$D$3:$M$9,6,FALSE)</f>
        <v>#N/A</v>
      </c>
      <c r="L70" s="158" t="e">
        <f t="shared" si="2"/>
        <v>#N/A</v>
      </c>
    </row>
    <row r="71" spans="2:12" s="4" customFormat="1" ht="15" customHeight="1">
      <c r="B71" s="331"/>
      <c r="C71" s="246"/>
      <c r="D71" s="296"/>
      <c r="E71" s="265" t="s">
        <v>97</v>
      </c>
      <c r="F71" s="235"/>
      <c r="G71" s="235"/>
      <c r="H71" s="235"/>
      <c r="I71" s="266"/>
      <c r="J71" s="272"/>
      <c r="K71" s="159" t="e">
        <f>HLOOKUP($C$67,Meta_Nutzungstypologien!$D$3:$M$9,7,FALSE)</f>
        <v>#N/A</v>
      </c>
      <c r="L71" s="160" t="e">
        <f t="shared" si="2"/>
        <v>#N/A</v>
      </c>
    </row>
    <row r="72" spans="2:12" s="4" customFormat="1" ht="15" customHeight="1">
      <c r="B72" s="331"/>
      <c r="C72" s="246"/>
      <c r="D72" s="296"/>
      <c r="E72" s="269" t="s">
        <v>142</v>
      </c>
      <c r="F72" s="270"/>
      <c r="G72" s="270"/>
      <c r="H72" s="270"/>
      <c r="I72" s="270"/>
      <c r="J72" s="270"/>
      <c r="K72" s="271"/>
      <c r="L72" s="97" t="e">
        <f>L66+L67</f>
        <v>#N/A</v>
      </c>
    </row>
    <row r="73" spans="2:12" s="4" customFormat="1" ht="15" customHeight="1">
      <c r="B73" s="331"/>
      <c r="C73" s="248"/>
      <c r="D73" s="297"/>
      <c r="E73" s="269" t="s">
        <v>143</v>
      </c>
      <c r="F73" s="270"/>
      <c r="G73" s="270"/>
      <c r="H73" s="270"/>
      <c r="I73" s="270"/>
      <c r="J73" s="270"/>
      <c r="K73" s="271"/>
      <c r="L73" s="97" t="e">
        <f>L68+L69+L70+L71</f>
        <v>#N/A</v>
      </c>
    </row>
    <row r="74" spans="2:12" s="4" customFormat="1" ht="15" customHeight="1">
      <c r="B74" s="331"/>
      <c r="C74" s="244" t="s">
        <v>108</v>
      </c>
      <c r="D74" s="245"/>
      <c r="E74" s="267" t="s">
        <v>174</v>
      </c>
      <c r="F74" s="234"/>
      <c r="G74" s="234"/>
      <c r="H74" s="234"/>
      <c r="I74" s="268"/>
      <c r="J74" s="273">
        <f>K38</f>
        <v>0</v>
      </c>
      <c r="K74" s="155" t="e">
        <f>HLOOKUP($C$75,Meta_Nutzungstypologien!$D$3:$M$9,2,FALSE)</f>
        <v>#N/A</v>
      </c>
      <c r="L74" s="156" t="e">
        <f>$J$74*K74*$K$63</f>
        <v>#N/A</v>
      </c>
    </row>
    <row r="75" spans="2:12" s="4" customFormat="1" ht="15" customHeight="1">
      <c r="B75" s="331"/>
      <c r="C75" s="246">
        <f>E38</f>
        <v>0</v>
      </c>
      <c r="D75" s="247"/>
      <c r="E75" s="226" t="s">
        <v>175</v>
      </c>
      <c r="F75" s="227"/>
      <c r="G75" s="227"/>
      <c r="H75" s="227"/>
      <c r="I75" s="228"/>
      <c r="J75" s="272"/>
      <c r="K75" s="157" t="e">
        <f>HLOOKUP($C$75,Meta_Nutzungstypologien!$D$3:$M$9,3,FALSE)</f>
        <v>#N/A</v>
      </c>
      <c r="L75" s="158" t="e">
        <f>$J$74*K75*$K$63</f>
        <v>#N/A</v>
      </c>
    </row>
    <row r="76" spans="2:12" s="4" customFormat="1" ht="15" customHeight="1">
      <c r="B76" s="331"/>
      <c r="C76" s="246"/>
      <c r="D76" s="247"/>
      <c r="E76" s="226" t="s">
        <v>176</v>
      </c>
      <c r="F76" s="227"/>
      <c r="G76" s="227"/>
      <c r="H76" s="227"/>
      <c r="I76" s="228"/>
      <c r="J76" s="272"/>
      <c r="K76" s="157" t="e">
        <f>HLOOKUP($C$75,Meta_Nutzungstypologien!$D$3:$M$9,4,FALSE)</f>
        <v>#N/A</v>
      </c>
      <c r="L76" s="158" t="e">
        <f t="shared" ref="L76:L79" si="3">$J$74*K76</f>
        <v>#N/A</v>
      </c>
    </row>
    <row r="77" spans="2:12" s="4" customFormat="1" ht="15" customHeight="1">
      <c r="B77" s="331"/>
      <c r="C77" s="246"/>
      <c r="D77" s="247"/>
      <c r="E77" s="226" t="s">
        <v>177</v>
      </c>
      <c r="F77" s="227"/>
      <c r="G77" s="227"/>
      <c r="H77" s="227"/>
      <c r="I77" s="228"/>
      <c r="J77" s="272"/>
      <c r="K77" s="157" t="e">
        <f>HLOOKUP($C$75,Meta_Nutzungstypologien!$D$3:$M$9,5,FALSE)</f>
        <v>#N/A</v>
      </c>
      <c r="L77" s="158" t="e">
        <f t="shared" si="3"/>
        <v>#N/A</v>
      </c>
    </row>
    <row r="78" spans="2:12" s="4" customFormat="1" ht="15" customHeight="1">
      <c r="B78" s="331"/>
      <c r="C78" s="246"/>
      <c r="D78" s="247"/>
      <c r="E78" s="226" t="s">
        <v>178</v>
      </c>
      <c r="F78" s="227"/>
      <c r="G78" s="227"/>
      <c r="H78" s="227"/>
      <c r="I78" s="228"/>
      <c r="J78" s="272"/>
      <c r="K78" s="157" t="e">
        <f>HLOOKUP($C$75,Meta_Nutzungstypologien!$D$3:$M$9,6,FALSE)</f>
        <v>#N/A</v>
      </c>
      <c r="L78" s="158" t="e">
        <f t="shared" si="3"/>
        <v>#N/A</v>
      </c>
    </row>
    <row r="79" spans="2:12" s="4" customFormat="1" ht="15" customHeight="1">
      <c r="B79" s="331"/>
      <c r="C79" s="246"/>
      <c r="D79" s="247"/>
      <c r="E79" s="265" t="s">
        <v>97</v>
      </c>
      <c r="F79" s="235"/>
      <c r="G79" s="235"/>
      <c r="H79" s="235"/>
      <c r="I79" s="266"/>
      <c r="J79" s="274"/>
      <c r="K79" s="161" t="e">
        <f>HLOOKUP($C$75,Meta_Nutzungstypologien!$D$3:$M$9,7,FALSE)</f>
        <v>#N/A</v>
      </c>
      <c r="L79" s="162" t="e">
        <f t="shared" si="3"/>
        <v>#N/A</v>
      </c>
    </row>
    <row r="80" spans="2:12" s="4" customFormat="1" ht="15" customHeight="1">
      <c r="B80" s="331"/>
      <c r="C80" s="246"/>
      <c r="D80" s="247"/>
      <c r="E80" s="269" t="s">
        <v>140</v>
      </c>
      <c r="F80" s="270"/>
      <c r="G80" s="270"/>
      <c r="H80" s="270"/>
      <c r="I80" s="270"/>
      <c r="J80" s="270"/>
      <c r="K80" s="271"/>
      <c r="L80" s="97" t="e">
        <f>L74+L75</f>
        <v>#N/A</v>
      </c>
    </row>
    <row r="81" spans="2:18" s="4" customFormat="1" ht="15" customHeight="1">
      <c r="B81" s="331"/>
      <c r="C81" s="248"/>
      <c r="D81" s="249"/>
      <c r="E81" s="269" t="s">
        <v>141</v>
      </c>
      <c r="F81" s="270"/>
      <c r="G81" s="270"/>
      <c r="H81" s="270"/>
      <c r="I81" s="270"/>
      <c r="J81" s="270"/>
      <c r="K81" s="271"/>
      <c r="L81" s="97" t="e">
        <f>L76+L77+L78+L79</f>
        <v>#N/A</v>
      </c>
    </row>
    <row r="82" spans="2:18" s="4" customFormat="1" ht="15" customHeight="1">
      <c r="B82" s="331"/>
      <c r="C82" s="250" t="s">
        <v>109</v>
      </c>
      <c r="D82" s="251"/>
      <c r="E82" s="267" t="s">
        <v>174</v>
      </c>
      <c r="F82" s="234"/>
      <c r="G82" s="234"/>
      <c r="H82" s="234"/>
      <c r="I82" s="268"/>
      <c r="J82" s="272">
        <f>K39</f>
        <v>0</v>
      </c>
      <c r="K82" s="163" t="e">
        <f>HLOOKUP($C$83,Meta_Nutzungstypologien!$D$3:$M$9,2,FALSE)</f>
        <v>#N/A</v>
      </c>
      <c r="L82" s="164" t="e">
        <f>$J$82*K82*$K$63</f>
        <v>#N/A</v>
      </c>
    </row>
    <row r="83" spans="2:18" s="4" customFormat="1" ht="15" customHeight="1">
      <c r="B83" s="331"/>
      <c r="C83" s="252">
        <f>E39</f>
        <v>0</v>
      </c>
      <c r="D83" s="253"/>
      <c r="E83" s="226" t="s">
        <v>175</v>
      </c>
      <c r="F83" s="227"/>
      <c r="G83" s="227"/>
      <c r="H83" s="227"/>
      <c r="I83" s="228"/>
      <c r="J83" s="272"/>
      <c r="K83" s="157" t="e">
        <f>HLOOKUP($C$83,Meta_Nutzungstypologien!$D$3:$M$9,3,FALSE)</f>
        <v>#N/A</v>
      </c>
      <c r="L83" s="158" t="e">
        <f>$J$82*K83*$K$63</f>
        <v>#N/A</v>
      </c>
    </row>
    <row r="84" spans="2:18" s="4" customFormat="1" ht="15" customHeight="1">
      <c r="B84" s="331"/>
      <c r="C84" s="254"/>
      <c r="D84" s="255"/>
      <c r="E84" s="226" t="s">
        <v>176</v>
      </c>
      <c r="F84" s="227"/>
      <c r="G84" s="227"/>
      <c r="H84" s="227"/>
      <c r="I84" s="228"/>
      <c r="J84" s="272"/>
      <c r="K84" s="157" t="e">
        <f>HLOOKUP($C$83,Meta_Nutzungstypologien!$D$3:$M$9,4,FALSE)</f>
        <v>#N/A</v>
      </c>
      <c r="L84" s="158" t="e">
        <f t="shared" ref="L84:L87" si="4">$J$82*K84</f>
        <v>#N/A</v>
      </c>
    </row>
    <row r="85" spans="2:18" s="4" customFormat="1" ht="15" customHeight="1">
      <c r="B85" s="331"/>
      <c r="C85" s="254"/>
      <c r="D85" s="255"/>
      <c r="E85" s="226" t="s">
        <v>177</v>
      </c>
      <c r="F85" s="227"/>
      <c r="G85" s="227"/>
      <c r="H85" s="227"/>
      <c r="I85" s="228"/>
      <c r="J85" s="272"/>
      <c r="K85" s="157" t="e">
        <f>HLOOKUP($C$83,Meta_Nutzungstypologien!$D$3:$M$9,5,FALSE)</f>
        <v>#N/A</v>
      </c>
      <c r="L85" s="158" t="e">
        <f t="shared" si="4"/>
        <v>#N/A</v>
      </c>
    </row>
    <row r="86" spans="2:18" s="4" customFormat="1" ht="15" customHeight="1">
      <c r="B86" s="331"/>
      <c r="C86" s="254"/>
      <c r="D86" s="255"/>
      <c r="E86" s="226" t="s">
        <v>178</v>
      </c>
      <c r="F86" s="227"/>
      <c r="G86" s="227"/>
      <c r="H86" s="227"/>
      <c r="I86" s="228"/>
      <c r="J86" s="272"/>
      <c r="K86" s="157" t="e">
        <f>HLOOKUP($C$83,Meta_Nutzungstypologien!$D$3:$M$9,6,FALSE)</f>
        <v>#N/A</v>
      </c>
      <c r="L86" s="158" t="e">
        <f t="shared" si="4"/>
        <v>#N/A</v>
      </c>
    </row>
    <row r="87" spans="2:18" s="4" customFormat="1" ht="15" customHeight="1">
      <c r="B87" s="331"/>
      <c r="C87" s="256"/>
      <c r="D87" s="257"/>
      <c r="E87" s="265" t="s">
        <v>97</v>
      </c>
      <c r="F87" s="235"/>
      <c r="G87" s="235"/>
      <c r="H87" s="235"/>
      <c r="I87" s="266"/>
      <c r="J87" s="272"/>
      <c r="K87" s="159" t="e">
        <f>HLOOKUP($C$83,Meta_Nutzungstypologien!$D$3:$M$9,7,FALSE)</f>
        <v>#N/A</v>
      </c>
      <c r="L87" s="160" t="e">
        <f t="shared" si="4"/>
        <v>#N/A</v>
      </c>
    </row>
    <row r="88" spans="2:18" s="4" customFormat="1" ht="15" customHeight="1">
      <c r="B88" s="331"/>
      <c r="C88" s="108"/>
      <c r="D88" s="109"/>
      <c r="E88" s="269" t="s">
        <v>144</v>
      </c>
      <c r="F88" s="270"/>
      <c r="G88" s="270"/>
      <c r="H88" s="270"/>
      <c r="I88" s="270"/>
      <c r="J88" s="270"/>
      <c r="K88" s="271"/>
      <c r="L88" s="97" t="e">
        <f>L82+L83</f>
        <v>#N/A</v>
      </c>
    </row>
    <row r="89" spans="2:18" s="4" customFormat="1" ht="15" customHeight="1">
      <c r="B89" s="331"/>
      <c r="C89" s="110"/>
      <c r="D89" s="111"/>
      <c r="E89" s="269" t="s">
        <v>145</v>
      </c>
      <c r="F89" s="270"/>
      <c r="G89" s="270"/>
      <c r="H89" s="270"/>
      <c r="I89" s="270"/>
      <c r="J89" s="270"/>
      <c r="K89" s="271"/>
      <c r="L89" s="97" t="e">
        <f>L84+L85+L86+L87</f>
        <v>#N/A</v>
      </c>
    </row>
    <row r="90" spans="2:18" s="4" customFormat="1" ht="15" customHeight="1">
      <c r="B90" s="331"/>
      <c r="C90" s="322" t="s">
        <v>73</v>
      </c>
      <c r="D90" s="323"/>
      <c r="E90" s="323"/>
      <c r="F90" s="323"/>
      <c r="G90" s="323"/>
      <c r="H90" s="323"/>
      <c r="I90" s="323"/>
      <c r="J90" s="323"/>
      <c r="K90" s="324"/>
      <c r="L90" s="97" t="e">
        <f>L72+L80+L88</f>
        <v>#N/A</v>
      </c>
    </row>
    <row r="91" spans="2:18" s="4" customFormat="1" ht="15" customHeight="1">
      <c r="B91" s="331"/>
      <c r="C91" s="322" t="s">
        <v>74</v>
      </c>
      <c r="D91" s="323"/>
      <c r="E91" s="323"/>
      <c r="F91" s="323"/>
      <c r="G91" s="323"/>
      <c r="H91" s="323"/>
      <c r="I91" s="323"/>
      <c r="J91" s="323"/>
      <c r="K91" s="324"/>
      <c r="L91" s="97" t="e">
        <f>L73+L81+L89</f>
        <v>#N/A</v>
      </c>
    </row>
    <row r="92" spans="2:18" s="4" customFormat="1" ht="15" customHeight="1">
      <c r="E92" s="11"/>
    </row>
    <row r="93" spans="2:18" ht="15" customHeight="1">
      <c r="B93" s="331" t="s">
        <v>41</v>
      </c>
      <c r="C93" s="290" t="s">
        <v>29</v>
      </c>
      <c r="D93" s="291"/>
      <c r="E93" s="291"/>
      <c r="F93" s="291"/>
      <c r="G93" s="291"/>
      <c r="H93" s="291"/>
      <c r="I93" s="291"/>
      <c r="J93" s="291"/>
      <c r="K93" s="291"/>
      <c r="L93" s="292"/>
      <c r="M93" s="4"/>
    </row>
    <row r="94" spans="2:18" ht="15" customHeight="1">
      <c r="B94" s="331"/>
      <c r="C94" s="294" t="s">
        <v>149</v>
      </c>
      <c r="D94" s="295"/>
      <c r="E94" s="295"/>
      <c r="F94" s="295"/>
      <c r="G94" s="295"/>
      <c r="H94" s="295"/>
      <c r="I94" s="295"/>
      <c r="J94" s="295"/>
      <c r="K94" s="143">
        <v>10</v>
      </c>
      <c r="L94" s="123" t="s">
        <v>19</v>
      </c>
      <c r="M94" s="4"/>
    </row>
    <row r="95" spans="2:18" ht="15.75" customHeight="1">
      <c r="B95" s="331"/>
      <c r="C95" s="285" t="s">
        <v>138</v>
      </c>
      <c r="D95" s="285"/>
      <c r="E95" s="285"/>
      <c r="F95" s="91" t="s">
        <v>24</v>
      </c>
      <c r="G95" s="363" t="s">
        <v>51</v>
      </c>
      <c r="H95" s="364"/>
      <c r="I95" s="104" t="s">
        <v>23</v>
      </c>
      <c r="J95" s="105" t="s">
        <v>52</v>
      </c>
      <c r="K95" s="106" t="s">
        <v>22</v>
      </c>
      <c r="L95" s="12" t="s">
        <v>54</v>
      </c>
      <c r="M95" s="25"/>
    </row>
    <row r="96" spans="2:18">
      <c r="B96" s="331"/>
      <c r="C96" s="358" t="s">
        <v>31</v>
      </c>
      <c r="D96" s="358"/>
      <c r="E96" s="117" t="s">
        <v>25</v>
      </c>
      <c r="F96" s="352">
        <v>0</v>
      </c>
      <c r="G96" s="352"/>
      <c r="H96" s="352"/>
      <c r="I96" s="352"/>
      <c r="J96" s="352"/>
      <c r="K96" s="353"/>
      <c r="L96" s="96">
        <f>L148</f>
        <v>0</v>
      </c>
      <c r="M96" s="4"/>
      <c r="O96" s="4"/>
      <c r="P96" s="4"/>
      <c r="Q96" s="4"/>
      <c r="R96" s="4"/>
    </row>
    <row r="97" spans="2:18">
      <c r="B97" s="331"/>
      <c r="C97" s="358" t="s">
        <v>28</v>
      </c>
      <c r="D97" s="358"/>
      <c r="E97" s="118" t="s">
        <v>147</v>
      </c>
      <c r="F97" s="144">
        <v>0</v>
      </c>
      <c r="G97" s="258">
        <v>0</v>
      </c>
      <c r="H97" s="259"/>
      <c r="I97" s="144">
        <v>0</v>
      </c>
      <c r="J97" s="144">
        <v>0</v>
      </c>
      <c r="K97" s="145">
        <v>0</v>
      </c>
      <c r="L97" s="96">
        <f>L149</f>
        <v>0</v>
      </c>
      <c r="M97" s="4"/>
      <c r="O97" s="4"/>
      <c r="P97" s="4"/>
      <c r="Q97" s="4"/>
      <c r="R97" s="4"/>
    </row>
    <row r="98" spans="2:18">
      <c r="B98" s="331"/>
      <c r="C98" s="358"/>
      <c r="D98" s="358"/>
      <c r="E98" s="118" t="s">
        <v>148</v>
      </c>
      <c r="F98" s="144">
        <v>0</v>
      </c>
      <c r="G98" s="258">
        <v>0</v>
      </c>
      <c r="H98" s="259"/>
      <c r="I98" s="144">
        <v>0</v>
      </c>
      <c r="J98" s="144">
        <v>0</v>
      </c>
      <c r="K98" s="145">
        <v>0</v>
      </c>
      <c r="L98" s="96">
        <f>L150</f>
        <v>0</v>
      </c>
      <c r="M98" s="4"/>
      <c r="O98" s="4"/>
      <c r="P98" s="4"/>
      <c r="Q98" s="4"/>
      <c r="R98" s="4"/>
    </row>
    <row r="99" spans="2:18">
      <c r="B99" s="331"/>
      <c r="C99" s="358"/>
      <c r="D99" s="358"/>
      <c r="E99" s="119" t="s">
        <v>26</v>
      </c>
      <c r="F99" s="146">
        <v>0</v>
      </c>
      <c r="G99" s="354">
        <v>0</v>
      </c>
      <c r="H99" s="354"/>
      <c r="I99" s="147">
        <v>0</v>
      </c>
      <c r="J99" s="147">
        <v>0</v>
      </c>
      <c r="K99" s="148">
        <v>0</v>
      </c>
      <c r="L99" s="96">
        <f>L151</f>
        <v>0</v>
      </c>
      <c r="M99" s="4"/>
      <c r="O99" s="4"/>
      <c r="P99" s="4"/>
      <c r="Q99" s="4"/>
      <c r="R99" s="4"/>
    </row>
    <row r="100" spans="2:18">
      <c r="B100" s="331"/>
      <c r="C100" s="294" t="s">
        <v>150</v>
      </c>
      <c r="D100" s="295"/>
      <c r="E100" s="295"/>
      <c r="F100" s="295"/>
      <c r="G100" s="295"/>
      <c r="H100" s="295"/>
      <c r="I100" s="295"/>
      <c r="J100" s="295"/>
      <c r="K100" s="143">
        <v>50</v>
      </c>
      <c r="L100" s="123" t="s">
        <v>19</v>
      </c>
      <c r="M100" s="4"/>
    </row>
    <row r="101" spans="2:18" ht="15.75">
      <c r="B101" s="331"/>
      <c r="C101" s="342" t="s">
        <v>139</v>
      </c>
      <c r="D101" s="343"/>
      <c r="E101" s="344"/>
      <c r="F101" s="91" t="s">
        <v>24</v>
      </c>
      <c r="G101" s="363" t="s">
        <v>51</v>
      </c>
      <c r="H101" s="364"/>
      <c r="I101" s="104" t="s">
        <v>23</v>
      </c>
      <c r="J101" s="105" t="s">
        <v>52</v>
      </c>
      <c r="K101" s="106" t="s">
        <v>22</v>
      </c>
      <c r="L101" s="12" t="s">
        <v>84</v>
      </c>
      <c r="M101" s="4"/>
    </row>
    <row r="102" spans="2:18">
      <c r="B102" s="331"/>
      <c r="C102" s="358" t="s">
        <v>31</v>
      </c>
      <c r="D102" s="358"/>
      <c r="E102" s="117" t="s">
        <v>25</v>
      </c>
      <c r="F102" s="352">
        <v>0</v>
      </c>
      <c r="G102" s="352"/>
      <c r="H102" s="352"/>
      <c r="I102" s="352"/>
      <c r="J102" s="352"/>
      <c r="K102" s="353"/>
      <c r="L102" s="96">
        <f>L153</f>
        <v>0</v>
      </c>
      <c r="M102" s="4"/>
    </row>
    <row r="103" spans="2:18">
      <c r="B103" s="331"/>
      <c r="C103" s="358" t="s">
        <v>28</v>
      </c>
      <c r="D103" s="358"/>
      <c r="E103" s="118" t="s">
        <v>147</v>
      </c>
      <c r="F103" s="144">
        <v>0</v>
      </c>
      <c r="G103" s="258">
        <v>0</v>
      </c>
      <c r="H103" s="259"/>
      <c r="I103" s="144">
        <v>0</v>
      </c>
      <c r="J103" s="144">
        <v>0</v>
      </c>
      <c r="K103" s="145">
        <v>0</v>
      </c>
      <c r="L103" s="96">
        <f>L154</f>
        <v>0</v>
      </c>
      <c r="M103" s="4"/>
    </row>
    <row r="104" spans="2:18">
      <c r="B104" s="331"/>
      <c r="C104" s="358"/>
      <c r="D104" s="358"/>
      <c r="E104" s="118" t="s">
        <v>148</v>
      </c>
      <c r="F104" s="144">
        <v>0</v>
      </c>
      <c r="G104" s="258">
        <v>0</v>
      </c>
      <c r="H104" s="259"/>
      <c r="I104" s="144">
        <v>0</v>
      </c>
      <c r="J104" s="144">
        <v>0</v>
      </c>
      <c r="K104" s="145">
        <v>0</v>
      </c>
      <c r="L104" s="96">
        <f>L155</f>
        <v>0</v>
      </c>
      <c r="M104" s="4"/>
    </row>
    <row r="105" spans="2:18">
      <c r="B105" s="331"/>
      <c r="C105" s="358"/>
      <c r="D105" s="358"/>
      <c r="E105" s="119" t="s">
        <v>26</v>
      </c>
      <c r="F105" s="146">
        <v>0</v>
      </c>
      <c r="G105" s="354">
        <v>0</v>
      </c>
      <c r="H105" s="354"/>
      <c r="I105" s="147">
        <v>0</v>
      </c>
      <c r="J105" s="147">
        <v>0</v>
      </c>
      <c r="K105" s="148">
        <v>0</v>
      </c>
      <c r="L105" s="96">
        <f>L156</f>
        <v>0</v>
      </c>
      <c r="M105" s="4"/>
    </row>
    <row r="106" spans="2:18" ht="18.75" customHeight="1">
      <c r="B106" s="331"/>
      <c r="C106" s="319" t="s">
        <v>53</v>
      </c>
      <c r="D106" s="320"/>
      <c r="E106" s="320"/>
      <c r="F106" s="320"/>
      <c r="G106" s="320"/>
      <c r="H106" s="320"/>
      <c r="I106" s="320"/>
      <c r="J106" s="320"/>
      <c r="K106" s="320"/>
      <c r="L106" s="321"/>
      <c r="M106" s="25"/>
    </row>
    <row r="107" spans="2:18" ht="9.9499999999999993" customHeight="1">
      <c r="B107" s="331"/>
      <c r="C107" s="102"/>
      <c r="D107" s="103"/>
      <c r="E107" s="103"/>
      <c r="F107" s="103"/>
      <c r="G107" s="103"/>
      <c r="H107" s="103"/>
      <c r="I107" s="103"/>
      <c r="J107" s="103"/>
      <c r="K107" s="103"/>
      <c r="L107" s="107"/>
      <c r="M107" s="25"/>
    </row>
    <row r="108" spans="2:18" ht="15" customHeight="1">
      <c r="B108" s="331"/>
      <c r="C108" s="263" t="s">
        <v>56</v>
      </c>
      <c r="D108" s="264"/>
      <c r="E108" s="264"/>
      <c r="F108" s="264"/>
      <c r="G108" s="264"/>
      <c r="H108" s="264"/>
      <c r="I108" s="264"/>
      <c r="J108" s="264"/>
      <c r="K108" s="264"/>
      <c r="L108" s="264"/>
      <c r="M108" s="4"/>
    </row>
    <row r="109" spans="2:18">
      <c r="B109" s="331"/>
      <c r="C109" s="121" t="s">
        <v>58</v>
      </c>
      <c r="D109" s="122"/>
      <c r="E109" s="13"/>
      <c r="F109" s="13"/>
      <c r="G109" s="14"/>
      <c r="H109" s="124" t="s">
        <v>57</v>
      </c>
      <c r="I109" s="16"/>
      <c r="J109" s="5"/>
      <c r="K109" s="5"/>
      <c r="L109" s="6"/>
      <c r="M109" s="4"/>
    </row>
    <row r="110" spans="2:18">
      <c r="B110" s="331"/>
      <c r="C110" s="125"/>
      <c r="D110" s="335" t="s">
        <v>70</v>
      </c>
      <c r="E110" s="336"/>
      <c r="F110" s="336"/>
      <c r="G110" s="337"/>
      <c r="H110" s="126"/>
      <c r="I110" s="335" t="s">
        <v>66</v>
      </c>
      <c r="J110" s="336"/>
      <c r="K110" s="336"/>
      <c r="L110" s="362"/>
      <c r="M110" s="4"/>
    </row>
    <row r="111" spans="2:18">
      <c r="B111" s="331"/>
      <c r="C111" s="127"/>
      <c r="D111" s="260" t="s">
        <v>59</v>
      </c>
      <c r="E111" s="261"/>
      <c r="F111" s="261"/>
      <c r="G111" s="262"/>
      <c r="H111" s="129"/>
      <c r="I111" s="260" t="s">
        <v>64</v>
      </c>
      <c r="J111" s="261"/>
      <c r="K111" s="261"/>
      <c r="L111" s="341"/>
      <c r="M111" s="4"/>
    </row>
    <row r="112" spans="2:18">
      <c r="B112" s="331"/>
      <c r="C112" s="127"/>
      <c r="D112" s="260" t="s">
        <v>60</v>
      </c>
      <c r="E112" s="261"/>
      <c r="F112" s="261"/>
      <c r="G112" s="262"/>
      <c r="H112" s="129"/>
      <c r="I112" s="260" t="s">
        <v>71</v>
      </c>
      <c r="J112" s="261"/>
      <c r="K112" s="261"/>
      <c r="L112" s="341"/>
      <c r="M112" s="4"/>
    </row>
    <row r="113" spans="2:13">
      <c r="B113" s="331"/>
      <c r="C113" s="127"/>
      <c r="D113" s="260" t="s">
        <v>61</v>
      </c>
      <c r="E113" s="261"/>
      <c r="F113" s="261"/>
      <c r="G113" s="262"/>
      <c r="H113" s="129"/>
      <c r="I113" s="128" t="s">
        <v>65</v>
      </c>
      <c r="J113" s="338" t="s">
        <v>155</v>
      </c>
      <c r="K113" s="339"/>
      <c r="L113" s="340"/>
      <c r="M113" s="4"/>
    </row>
    <row r="114" spans="2:13">
      <c r="B114" s="331"/>
      <c r="C114" s="127"/>
      <c r="D114" s="260" t="s">
        <v>62</v>
      </c>
      <c r="E114" s="261"/>
      <c r="F114" s="261"/>
      <c r="G114" s="262"/>
      <c r="H114" s="373"/>
      <c r="I114" s="374"/>
      <c r="J114" s="374"/>
      <c r="K114" s="374"/>
      <c r="L114" s="375"/>
      <c r="M114" s="4"/>
    </row>
    <row r="115" spans="2:13">
      <c r="B115" s="331"/>
      <c r="C115" s="127"/>
      <c r="D115" s="260" t="s">
        <v>63</v>
      </c>
      <c r="E115" s="261"/>
      <c r="F115" s="261"/>
      <c r="G115" s="262"/>
      <c r="H115" s="376"/>
      <c r="I115" s="377"/>
      <c r="J115" s="377"/>
      <c r="K115" s="377"/>
      <c r="L115" s="378"/>
      <c r="M115" s="4"/>
    </row>
    <row r="116" spans="2:13">
      <c r="B116" s="331"/>
      <c r="C116" s="127"/>
      <c r="D116" s="260" t="s">
        <v>64</v>
      </c>
      <c r="E116" s="261"/>
      <c r="F116" s="261"/>
      <c r="G116" s="262"/>
      <c r="H116" s="376"/>
      <c r="I116" s="377"/>
      <c r="J116" s="377"/>
      <c r="K116" s="377"/>
      <c r="L116" s="378"/>
      <c r="M116" s="4"/>
    </row>
    <row r="117" spans="2:13">
      <c r="B117" s="331"/>
      <c r="C117" s="130"/>
      <c r="D117" s="131" t="s">
        <v>65</v>
      </c>
      <c r="E117" s="359" t="s">
        <v>155</v>
      </c>
      <c r="F117" s="360"/>
      <c r="G117" s="361"/>
      <c r="H117" s="355"/>
      <c r="I117" s="356"/>
      <c r="J117" s="356"/>
      <c r="K117" s="356"/>
      <c r="L117" s="357"/>
      <c r="M117" s="4"/>
    </row>
    <row r="118" spans="2:13">
      <c r="B118" s="177"/>
      <c r="C118" s="178"/>
      <c r="D118" s="179"/>
      <c r="E118" s="180"/>
      <c r="F118" s="180"/>
      <c r="G118" s="180"/>
      <c r="H118" s="181"/>
      <c r="I118" s="182"/>
      <c r="J118" s="182"/>
      <c r="K118" s="182"/>
      <c r="L118" s="182"/>
      <c r="M118" s="4"/>
    </row>
    <row r="119" spans="2:13">
      <c r="B119" s="389" t="s">
        <v>186</v>
      </c>
      <c r="C119" s="290" t="s">
        <v>159</v>
      </c>
      <c r="D119" s="291"/>
      <c r="E119" s="291"/>
      <c r="F119" s="291"/>
      <c r="G119" s="291"/>
      <c r="H119" s="291"/>
      <c r="I119" s="291"/>
      <c r="J119" s="291"/>
      <c r="K119" s="291"/>
      <c r="L119" s="292"/>
      <c r="M119" s="4"/>
    </row>
    <row r="120" spans="2:13" ht="15.75">
      <c r="B120" s="390"/>
      <c r="C120" s="267" t="s">
        <v>162</v>
      </c>
      <c r="D120" s="234"/>
      <c r="E120" s="234"/>
      <c r="F120" s="234"/>
      <c r="G120" s="234"/>
      <c r="H120" s="234"/>
      <c r="I120" s="234"/>
      <c r="J120" s="234"/>
      <c r="K120" s="268"/>
      <c r="L120" s="96">
        <f>SUM($L$96:$L$99)</f>
        <v>0</v>
      </c>
      <c r="M120" s="4"/>
    </row>
    <row r="121" spans="2:13" ht="15.75">
      <c r="B121" s="390"/>
      <c r="C121" s="226" t="s">
        <v>158</v>
      </c>
      <c r="D121" s="227"/>
      <c r="E121" s="227"/>
      <c r="F121" s="227"/>
      <c r="G121" s="227"/>
      <c r="H121" s="227"/>
      <c r="I121" s="227"/>
      <c r="J121" s="227"/>
      <c r="K121" s="228"/>
      <c r="L121" s="94">
        <f>SUM($L$102:$L$105)</f>
        <v>0</v>
      </c>
      <c r="M121" s="4"/>
    </row>
    <row r="122" spans="2:13">
      <c r="B122" s="390"/>
      <c r="C122" s="4" t="s">
        <v>163</v>
      </c>
      <c r="D122" s="196"/>
      <c r="E122" s="196"/>
      <c r="F122" s="196"/>
      <c r="G122" s="196"/>
      <c r="H122" s="196"/>
      <c r="I122" s="196"/>
      <c r="J122" s="196"/>
      <c r="K122" s="197"/>
      <c r="L122" s="199" t="e">
        <f>($L$120/$L$91)</f>
        <v>#N/A</v>
      </c>
      <c r="M122" s="4"/>
    </row>
    <row r="123" spans="2:13">
      <c r="B123" s="390"/>
      <c r="C123" s="193" t="s">
        <v>169</v>
      </c>
      <c r="D123" s="194"/>
      <c r="E123" s="194"/>
      <c r="F123" s="194"/>
      <c r="G123" s="194"/>
      <c r="H123" s="194"/>
      <c r="I123" s="194"/>
      <c r="J123" s="194"/>
      <c r="K123" s="195"/>
      <c r="L123" s="198" t="e">
        <f>$L$121/$L$90</f>
        <v>#N/A</v>
      </c>
      <c r="M123" s="4"/>
    </row>
    <row r="124" spans="2:13">
      <c r="B124" s="17"/>
      <c r="C124" s="15"/>
      <c r="D124" s="15"/>
      <c r="M124" s="4"/>
    </row>
    <row r="125" spans="2:13" ht="20.25" customHeight="1">
      <c r="B125" s="325" t="s">
        <v>81</v>
      </c>
      <c r="C125" s="263" t="s">
        <v>75</v>
      </c>
      <c r="D125" s="264"/>
      <c r="E125" s="264"/>
      <c r="F125" s="264"/>
      <c r="G125" s="264"/>
      <c r="H125" s="264"/>
      <c r="I125" s="264"/>
      <c r="J125" s="264"/>
      <c r="K125" s="264"/>
      <c r="L125" s="264"/>
      <c r="M125" s="4"/>
    </row>
    <row r="126" spans="2:13">
      <c r="B126" s="326"/>
      <c r="C126" s="132" t="s">
        <v>76</v>
      </c>
      <c r="D126" s="139"/>
      <c r="E126" s="5"/>
      <c r="F126" s="5"/>
      <c r="G126" s="6"/>
      <c r="H126" s="140" t="s">
        <v>79</v>
      </c>
      <c r="I126" s="16"/>
      <c r="J126" s="5"/>
      <c r="K126" s="5"/>
      <c r="L126" s="6"/>
      <c r="M126" s="4"/>
    </row>
    <row r="127" spans="2:13">
      <c r="B127" s="326"/>
      <c r="C127" s="125"/>
      <c r="D127" s="335" t="s">
        <v>77</v>
      </c>
      <c r="E127" s="336"/>
      <c r="F127" s="336"/>
      <c r="G127" s="337"/>
      <c r="H127" s="126"/>
      <c r="I127" s="335" t="s">
        <v>82</v>
      </c>
      <c r="J127" s="336"/>
      <c r="K127" s="336"/>
      <c r="L127" s="362"/>
      <c r="M127" s="4"/>
    </row>
    <row r="128" spans="2:13">
      <c r="B128" s="326"/>
      <c r="C128" s="141"/>
      <c r="D128" s="370" t="s">
        <v>78</v>
      </c>
      <c r="E128" s="371"/>
      <c r="F128" s="371"/>
      <c r="G128" s="372"/>
      <c r="H128" s="142"/>
      <c r="I128" s="394" t="s">
        <v>83</v>
      </c>
      <c r="J128" s="395"/>
      <c r="K128" s="395"/>
      <c r="L128" s="396"/>
      <c r="M128" s="4"/>
    </row>
    <row r="129" spans="2:13">
      <c r="B129" s="327"/>
      <c r="C129" s="229" t="s">
        <v>80</v>
      </c>
      <c r="D129" s="230"/>
      <c r="E129" s="231"/>
      <c r="F129" s="232" t="s">
        <v>194</v>
      </c>
      <c r="G129" s="233"/>
      <c r="H129" s="233"/>
      <c r="I129" s="233"/>
      <c r="J129" s="233"/>
      <c r="K129" s="233"/>
      <c r="L129" s="233"/>
      <c r="M129" s="4"/>
    </row>
    <row r="130" spans="2:13" ht="15" customHeight="1">
      <c r="B130" s="17"/>
      <c r="C130" s="11"/>
      <c r="D130" s="9"/>
      <c r="E130" s="9"/>
      <c r="F130" s="22"/>
      <c r="G130" s="22"/>
      <c r="H130" s="22"/>
      <c r="I130" s="22"/>
      <c r="J130" s="22"/>
      <c r="K130" s="22"/>
      <c r="L130" s="22"/>
      <c r="M130" s="11"/>
    </row>
    <row r="131" spans="2:13" ht="15" customHeight="1">
      <c r="B131" s="325" t="s">
        <v>85</v>
      </c>
      <c r="C131" s="263" t="s">
        <v>86</v>
      </c>
      <c r="D131" s="264"/>
      <c r="E131" s="264"/>
      <c r="F131" s="264"/>
      <c r="G131" s="264"/>
      <c r="H131" s="264"/>
      <c r="I131" s="264"/>
      <c r="J131" s="264"/>
      <c r="K131" s="264"/>
      <c r="L131" s="264"/>
      <c r="M131" s="11"/>
    </row>
    <row r="132" spans="2:13" ht="15" customHeight="1">
      <c r="B132" s="345"/>
      <c r="C132" s="132" t="s">
        <v>87</v>
      </c>
      <c r="D132" s="133"/>
      <c r="E132" s="133"/>
      <c r="F132" s="133"/>
      <c r="G132" s="134"/>
      <c r="H132" s="133" t="s">
        <v>92</v>
      </c>
      <c r="I132" s="133"/>
      <c r="J132" s="133"/>
      <c r="K132" s="133"/>
      <c r="L132" s="134"/>
      <c r="M132" s="11"/>
    </row>
    <row r="133" spans="2:13" ht="15" customHeight="1">
      <c r="B133" s="345"/>
      <c r="C133" s="267" t="s">
        <v>88</v>
      </c>
      <c r="D133" s="234"/>
      <c r="E133" s="268"/>
      <c r="F133" s="149">
        <v>0</v>
      </c>
      <c r="G133" s="136" t="s">
        <v>7</v>
      </c>
      <c r="H133" s="391" t="s">
        <v>90</v>
      </c>
      <c r="I133" s="391"/>
      <c r="J133" s="392"/>
      <c r="K133" s="149">
        <v>0</v>
      </c>
      <c r="L133" s="136" t="s">
        <v>7</v>
      </c>
      <c r="M133" s="11"/>
    </row>
    <row r="134" spans="2:13" ht="15" customHeight="1">
      <c r="B134" s="345"/>
      <c r="C134" s="226" t="s">
        <v>89</v>
      </c>
      <c r="D134" s="227"/>
      <c r="E134" s="228"/>
      <c r="F134" s="150">
        <v>0</v>
      </c>
      <c r="G134" s="137" t="s">
        <v>7</v>
      </c>
      <c r="H134" s="379" t="s">
        <v>93</v>
      </c>
      <c r="I134" s="379"/>
      <c r="J134" s="380"/>
      <c r="K134" s="150">
        <v>0</v>
      </c>
      <c r="L134" s="137" t="s">
        <v>7</v>
      </c>
      <c r="M134" s="11"/>
    </row>
    <row r="135" spans="2:13" ht="15" customHeight="1">
      <c r="B135" s="345"/>
      <c r="C135" s="226" t="s">
        <v>90</v>
      </c>
      <c r="D135" s="227"/>
      <c r="E135" s="228"/>
      <c r="F135" s="150">
        <v>0</v>
      </c>
      <c r="G135" s="137" t="s">
        <v>7</v>
      </c>
      <c r="H135" s="379" t="s">
        <v>94</v>
      </c>
      <c r="I135" s="379"/>
      <c r="J135" s="380"/>
      <c r="K135" s="150">
        <v>0</v>
      </c>
      <c r="L135" s="137" t="s">
        <v>7</v>
      </c>
      <c r="M135" s="11"/>
    </row>
    <row r="136" spans="2:13" ht="15" customHeight="1">
      <c r="B136" s="327"/>
      <c r="C136" s="265" t="s">
        <v>91</v>
      </c>
      <c r="D136" s="235"/>
      <c r="E136" s="266"/>
      <c r="F136" s="147">
        <v>0</v>
      </c>
      <c r="G136" s="135" t="s">
        <v>7</v>
      </c>
      <c r="H136" s="138"/>
      <c r="I136" s="381" t="s">
        <v>95</v>
      </c>
      <c r="J136" s="382"/>
      <c r="K136" s="382"/>
      <c r="L136" s="383"/>
      <c r="M136" s="11"/>
    </row>
    <row r="137" spans="2:13" ht="15" customHeight="1">
      <c r="B137" s="17"/>
      <c r="C137" s="11"/>
      <c r="D137" s="9"/>
      <c r="E137" s="9"/>
      <c r="F137" s="22"/>
      <c r="G137" s="22"/>
      <c r="H137" s="22"/>
      <c r="I137" s="22"/>
      <c r="J137" s="22"/>
      <c r="K137" s="22"/>
      <c r="L137" s="22"/>
      <c r="M137" s="11"/>
    </row>
    <row r="138" spans="2:13" ht="15" customHeight="1">
      <c r="B138" s="325" t="s">
        <v>102</v>
      </c>
      <c r="C138" s="299" t="s">
        <v>103</v>
      </c>
      <c r="D138" s="264"/>
      <c r="E138" s="264"/>
      <c r="F138" s="264"/>
      <c r="G138" s="264"/>
      <c r="H138" s="264"/>
      <c r="I138" s="264"/>
      <c r="J138" s="264"/>
      <c r="K138" s="264"/>
      <c r="L138" s="264"/>
      <c r="M138" s="11"/>
    </row>
    <row r="139" spans="2:13" ht="15" customHeight="1">
      <c r="B139" s="345"/>
      <c r="C139" s="100" t="s">
        <v>104</v>
      </c>
      <c r="D139" s="23"/>
      <c r="E139" s="101"/>
      <c r="F139" s="99" t="s">
        <v>105</v>
      </c>
      <c r="G139" s="100"/>
      <c r="H139" s="100"/>
      <c r="I139" s="24"/>
      <c r="J139" s="99" t="s">
        <v>106</v>
      </c>
      <c r="K139" s="100"/>
      <c r="L139" s="24"/>
      <c r="M139" s="11"/>
    </row>
    <row r="140" spans="2:13" ht="15" customHeight="1">
      <c r="B140" s="345"/>
      <c r="C140" s="387" t="s">
        <v>155</v>
      </c>
      <c r="D140" s="369"/>
      <c r="E140" s="369"/>
      <c r="F140" s="369" t="s">
        <v>155</v>
      </c>
      <c r="G140" s="369"/>
      <c r="H140" s="369"/>
      <c r="I140" s="369"/>
      <c r="J140" s="369" t="s">
        <v>155</v>
      </c>
      <c r="K140" s="369"/>
      <c r="L140" s="386"/>
      <c r="M140" s="11"/>
    </row>
    <row r="141" spans="2:13" ht="15" customHeight="1">
      <c r="B141" s="345"/>
      <c r="C141" s="367" t="s">
        <v>155</v>
      </c>
      <c r="D141" s="347"/>
      <c r="E141" s="347"/>
      <c r="F141" s="347" t="s">
        <v>155</v>
      </c>
      <c r="G141" s="347"/>
      <c r="H141" s="347"/>
      <c r="I141" s="347"/>
      <c r="J141" s="347" t="s">
        <v>155</v>
      </c>
      <c r="K141" s="347"/>
      <c r="L141" s="348"/>
      <c r="M141" s="11"/>
    </row>
    <row r="142" spans="2:13" ht="15" customHeight="1">
      <c r="B142" s="345"/>
      <c r="C142" s="367" t="s">
        <v>155</v>
      </c>
      <c r="D142" s="347"/>
      <c r="E142" s="347"/>
      <c r="F142" s="347" t="s">
        <v>155</v>
      </c>
      <c r="G142" s="347"/>
      <c r="H142" s="347"/>
      <c r="I142" s="347"/>
      <c r="J142" s="347" t="s">
        <v>155</v>
      </c>
      <c r="K142" s="347"/>
      <c r="L142" s="348"/>
      <c r="M142" s="11"/>
    </row>
    <row r="143" spans="2:13" ht="15" customHeight="1">
      <c r="B143" s="345"/>
      <c r="C143" s="367" t="s">
        <v>155</v>
      </c>
      <c r="D143" s="347"/>
      <c r="E143" s="347"/>
      <c r="F143" s="347" t="s">
        <v>155</v>
      </c>
      <c r="G143" s="347"/>
      <c r="H143" s="347"/>
      <c r="I143" s="347"/>
      <c r="J143" s="347" t="s">
        <v>155</v>
      </c>
      <c r="K143" s="347"/>
      <c r="L143" s="348"/>
      <c r="M143" s="11"/>
    </row>
    <row r="144" spans="2:13" ht="15" customHeight="1">
      <c r="B144" s="346"/>
      <c r="C144" s="368" t="s">
        <v>155</v>
      </c>
      <c r="D144" s="365"/>
      <c r="E144" s="365"/>
      <c r="F144" s="365" t="s">
        <v>155</v>
      </c>
      <c r="G144" s="365"/>
      <c r="H144" s="365"/>
      <c r="I144" s="365"/>
      <c r="J144" s="365" t="s">
        <v>155</v>
      </c>
      <c r="K144" s="365"/>
      <c r="L144" s="366"/>
      <c r="M144" s="11"/>
    </row>
    <row r="145" spans="2:17" ht="15" customHeight="1">
      <c r="B145" s="17"/>
      <c r="C145" s="11"/>
      <c r="D145" s="9"/>
      <c r="E145" s="9"/>
      <c r="F145" s="22"/>
      <c r="G145" s="22"/>
      <c r="H145" s="22"/>
      <c r="I145" s="22"/>
      <c r="J145" s="22"/>
      <c r="K145" s="22"/>
      <c r="L145" s="22"/>
      <c r="M145" s="11"/>
    </row>
    <row r="146" spans="2:17">
      <c r="B146" s="331" t="s">
        <v>55</v>
      </c>
      <c r="C146" s="263" t="s">
        <v>151</v>
      </c>
      <c r="D146" s="264"/>
      <c r="E146" s="264"/>
      <c r="F146" s="264"/>
      <c r="G146" s="264" t="s">
        <v>101</v>
      </c>
      <c r="H146" s="264"/>
      <c r="I146" s="264"/>
      <c r="J146" s="264"/>
      <c r="K146" s="264"/>
      <c r="L146" s="264"/>
      <c r="M146" s="4"/>
      <c r="N146" s="4"/>
      <c r="O146" s="4"/>
      <c r="P146" s="4"/>
      <c r="Q146" s="4"/>
    </row>
    <row r="147" spans="2:17" ht="15.75">
      <c r="B147" s="331"/>
      <c r="C147" s="342" t="s">
        <v>153</v>
      </c>
      <c r="D147" s="343"/>
      <c r="E147" s="344"/>
      <c r="F147" s="12" t="s">
        <v>24</v>
      </c>
      <c r="G147" s="388" t="s">
        <v>51</v>
      </c>
      <c r="H147" s="388"/>
      <c r="I147" s="120" t="s">
        <v>23</v>
      </c>
      <c r="J147" s="151" t="s">
        <v>52</v>
      </c>
      <c r="K147" s="120" t="s">
        <v>22</v>
      </c>
      <c r="L147" s="116" t="s">
        <v>54</v>
      </c>
      <c r="M147" s="25"/>
      <c r="N147" s="4"/>
      <c r="O147" s="4"/>
      <c r="P147" s="4"/>
      <c r="Q147" s="4"/>
    </row>
    <row r="148" spans="2:17">
      <c r="B148" s="331"/>
      <c r="C148" s="358" t="s">
        <v>152</v>
      </c>
      <c r="D148" s="358"/>
      <c r="E148" s="117" t="s">
        <v>25</v>
      </c>
      <c r="F148" s="393">
        <f>F96*Meta_Referenzregionen!F6*('Gebaeude 1'!$K$94/100)</f>
        <v>0</v>
      </c>
      <c r="G148" s="393"/>
      <c r="H148" s="393"/>
      <c r="I148" s="393"/>
      <c r="J148" s="393"/>
      <c r="K148" s="393"/>
      <c r="L148" s="93">
        <f>SUM(F148:K148)</f>
        <v>0</v>
      </c>
      <c r="M148" s="4"/>
      <c r="N148" s="4"/>
      <c r="O148" s="4"/>
      <c r="P148" s="4"/>
      <c r="Q148" s="4"/>
    </row>
    <row r="149" spans="2:17">
      <c r="B149" s="331"/>
      <c r="C149" s="358" t="s">
        <v>28</v>
      </c>
      <c r="D149" s="358"/>
      <c r="E149" s="118" t="s">
        <v>147</v>
      </c>
      <c r="F149" s="165">
        <f>F97*Meta_Referenzregionen!F7*('Gebaeude 1'!$K$94/100)</f>
        <v>0</v>
      </c>
      <c r="G149" s="384">
        <f>G97*Meta_Referenzregionen!G7*('Gebaeude 1'!$K$94/100)</f>
        <v>0</v>
      </c>
      <c r="H149" s="384"/>
      <c r="I149" s="165">
        <f>I97*Meta_Referenzregionen!H7*('Gebaeude 1'!$K$94/100)</f>
        <v>0</v>
      </c>
      <c r="J149" s="165">
        <f>J97*Meta_Referenzregionen!I7*('Gebaeude 1'!$K$94/100)</f>
        <v>0</v>
      </c>
      <c r="K149" s="165">
        <f>K97*Meta_Referenzregionen!J7*('Gebaeude 1'!$K$94/100)</f>
        <v>0</v>
      </c>
      <c r="L149" s="94">
        <f>SUM(F149:K149)</f>
        <v>0</v>
      </c>
      <c r="M149" s="4"/>
      <c r="N149" s="4"/>
      <c r="O149" s="4"/>
      <c r="P149" s="4"/>
      <c r="Q149" s="4"/>
    </row>
    <row r="150" spans="2:17">
      <c r="B150" s="331"/>
      <c r="C150" s="358"/>
      <c r="D150" s="358"/>
      <c r="E150" s="118" t="s">
        <v>148</v>
      </c>
      <c r="F150" s="165">
        <f>F98*Meta_Referenzregionen!F8*('Gebaeude 1'!$K$94/100)</f>
        <v>0</v>
      </c>
      <c r="G150" s="384">
        <f>G98*Meta_Referenzregionen!G8*('Gebaeude 1'!$K$94/100)</f>
        <v>0</v>
      </c>
      <c r="H150" s="384"/>
      <c r="I150" s="165">
        <f>I98*Meta_Referenzregionen!H8*('Gebaeude 1'!$K$94/100)</f>
        <v>0</v>
      </c>
      <c r="J150" s="165">
        <f>J98*Meta_Referenzregionen!I8*('Gebaeude 1'!$K$94/100)</f>
        <v>0</v>
      </c>
      <c r="K150" s="165">
        <f>K98*Meta_Referenzregionen!J8*('Gebaeude 1'!$K$94/100)</f>
        <v>0</v>
      </c>
      <c r="L150" s="94">
        <f>SUM(F150:K150)</f>
        <v>0</v>
      </c>
      <c r="M150" s="4"/>
      <c r="N150" s="4"/>
      <c r="O150" s="4"/>
      <c r="P150" s="4"/>
      <c r="Q150" s="4"/>
    </row>
    <row r="151" spans="2:17">
      <c r="B151" s="331"/>
      <c r="C151" s="358"/>
      <c r="D151" s="358"/>
      <c r="E151" s="119" t="s">
        <v>26</v>
      </c>
      <c r="F151" s="166">
        <f>F99*Meta_Referenzregionen!F9*('Gebaeude 1'!$K$94/100)</f>
        <v>0</v>
      </c>
      <c r="G151" s="385">
        <f>G99*Meta_Referenzregionen!G9*('Gebaeude 1'!$K$94/100)</f>
        <v>0</v>
      </c>
      <c r="H151" s="385"/>
      <c r="I151" s="166">
        <f>I99*Meta_Referenzregionen!H9*('Gebaeude 1'!$K$94/100)</f>
        <v>0</v>
      </c>
      <c r="J151" s="166">
        <f>J99*Meta_Referenzregionen!I9*('Gebaeude 1'!$K$94/100)</f>
        <v>0</v>
      </c>
      <c r="K151" s="166">
        <f>K99*Meta_Referenzregionen!J9*('Gebaeude 1'!$K$94/100)</f>
        <v>0</v>
      </c>
      <c r="L151" s="95">
        <f>SUM(F151:K151)</f>
        <v>0</v>
      </c>
      <c r="M151" s="4"/>
      <c r="N151" s="4"/>
      <c r="O151" s="4"/>
      <c r="P151" s="4"/>
      <c r="Q151" s="4"/>
    </row>
    <row r="152" spans="2:17" ht="15.75">
      <c r="B152" s="331"/>
      <c r="C152" s="342" t="s">
        <v>154</v>
      </c>
      <c r="D152" s="343"/>
      <c r="E152" s="344"/>
      <c r="F152" s="91" t="s">
        <v>24</v>
      </c>
      <c r="G152" s="363" t="s">
        <v>51</v>
      </c>
      <c r="H152" s="364"/>
      <c r="I152" s="104" t="s">
        <v>23</v>
      </c>
      <c r="J152" s="105" t="s">
        <v>52</v>
      </c>
      <c r="K152" s="106" t="s">
        <v>22</v>
      </c>
      <c r="L152" s="12" t="s">
        <v>84</v>
      </c>
      <c r="M152" s="4"/>
      <c r="N152" s="4"/>
      <c r="O152" s="4"/>
      <c r="P152" s="4"/>
      <c r="Q152" s="4"/>
    </row>
    <row r="153" spans="2:17">
      <c r="B153" s="331"/>
      <c r="C153" s="358" t="s">
        <v>152</v>
      </c>
      <c r="D153" s="358"/>
      <c r="E153" s="117" t="s">
        <v>25</v>
      </c>
      <c r="F153" s="393">
        <f>F102*Meta_Referenzregionen!F6*($K$100/100)</f>
        <v>0</v>
      </c>
      <c r="G153" s="393"/>
      <c r="H153" s="393"/>
      <c r="I153" s="393"/>
      <c r="J153" s="393"/>
      <c r="K153" s="393"/>
      <c r="L153" s="93">
        <f>SUM(F153:K153)</f>
        <v>0</v>
      </c>
      <c r="M153" s="25"/>
      <c r="N153" s="4"/>
      <c r="O153" s="4"/>
      <c r="P153" s="4"/>
      <c r="Q153" s="4"/>
    </row>
    <row r="154" spans="2:17">
      <c r="B154" s="331"/>
      <c r="C154" s="358" t="s">
        <v>28</v>
      </c>
      <c r="D154" s="358"/>
      <c r="E154" s="118" t="s">
        <v>147</v>
      </c>
      <c r="F154" s="167">
        <f>F103*Meta_Referenzregionen!F7*($K$100/100)</f>
        <v>0</v>
      </c>
      <c r="G154" s="384">
        <f>G103*Meta_Referenzregionen!G7*($K$100/100)</f>
        <v>0</v>
      </c>
      <c r="H154" s="384"/>
      <c r="I154" s="165">
        <f>I103*Meta_Referenzregionen!H7*($K$100/100)</f>
        <v>0</v>
      </c>
      <c r="J154" s="165">
        <f>J103*Meta_Referenzregionen!I7*($K$100/100)</f>
        <v>0</v>
      </c>
      <c r="K154" s="165">
        <f>K103*Meta_Referenzregionen!J7*($K$100/100)</f>
        <v>0</v>
      </c>
      <c r="L154" s="94">
        <f>SUM(F154:K154)</f>
        <v>0</v>
      </c>
      <c r="M154" s="4"/>
      <c r="N154" s="4"/>
      <c r="O154" s="4"/>
      <c r="P154" s="4"/>
      <c r="Q154" s="4"/>
    </row>
    <row r="155" spans="2:17">
      <c r="B155" s="331"/>
      <c r="C155" s="358"/>
      <c r="D155" s="358"/>
      <c r="E155" s="118" t="s">
        <v>148</v>
      </c>
      <c r="F155" s="167">
        <f>F104*Meta_Referenzregionen!F8*($K$100/100)</f>
        <v>0</v>
      </c>
      <c r="G155" s="384">
        <f>G104*Meta_Referenzregionen!G8*($K$100/100)</f>
        <v>0</v>
      </c>
      <c r="H155" s="384"/>
      <c r="I155" s="165">
        <f>I104*Meta_Referenzregionen!H8*($K$100/100)</f>
        <v>0</v>
      </c>
      <c r="J155" s="165">
        <f>J104*Meta_Referenzregionen!I8*($K$100/100)</f>
        <v>0</v>
      </c>
      <c r="K155" s="165">
        <f>K104*Meta_Referenzregionen!J8*($K$100/100)</f>
        <v>0</v>
      </c>
      <c r="L155" s="94">
        <f>SUM(F155:K155)</f>
        <v>0</v>
      </c>
      <c r="M155" s="4"/>
      <c r="N155" s="4"/>
      <c r="O155" s="4"/>
      <c r="P155" s="4"/>
      <c r="Q155" s="4"/>
    </row>
    <row r="156" spans="2:17">
      <c r="B156" s="331"/>
      <c r="C156" s="358"/>
      <c r="D156" s="358"/>
      <c r="E156" s="119" t="s">
        <v>26</v>
      </c>
      <c r="F156" s="168">
        <f>F105*Meta_Referenzregionen!F9*($K$100/100)</f>
        <v>0</v>
      </c>
      <c r="G156" s="385">
        <f>G105*Meta_Referenzregionen!G9*($K$100/100)</f>
        <v>0</v>
      </c>
      <c r="H156" s="385"/>
      <c r="I156" s="166">
        <f>I105*Meta_Referenzregionen!H9*($K$100/100)</f>
        <v>0</v>
      </c>
      <c r="J156" s="166">
        <f>J105*Meta_Referenzregionen!I9*($K$100/100)</f>
        <v>0</v>
      </c>
      <c r="K156" s="166">
        <f>K105*Meta_Referenzregionen!J9*($K$100/100)</f>
        <v>0</v>
      </c>
      <c r="L156" s="95">
        <f>SUM(F156:K156)</f>
        <v>0</v>
      </c>
      <c r="M156" s="4"/>
      <c r="N156" s="4"/>
      <c r="O156" s="4"/>
      <c r="P156" s="4"/>
      <c r="Q156" s="4"/>
    </row>
    <row r="157" spans="2:17" ht="15" thickBot="1">
      <c r="C157" s="4"/>
      <c r="D157" s="4"/>
      <c r="E157" s="4"/>
      <c r="F157" s="4"/>
      <c r="G157" s="4"/>
      <c r="H157" s="4"/>
      <c r="I157" s="4"/>
      <c r="J157" s="4"/>
      <c r="K157" s="4"/>
      <c r="L157" s="4"/>
      <c r="M157" s="4"/>
      <c r="N157" s="4"/>
      <c r="O157" s="4"/>
      <c r="P157" s="4"/>
    </row>
    <row r="158" spans="2:17" ht="21.75" customHeight="1">
      <c r="B158" s="238" t="s">
        <v>193</v>
      </c>
      <c r="C158" s="241" t="s">
        <v>172</v>
      </c>
      <c r="D158" s="242"/>
      <c r="E158" s="242"/>
      <c r="F158" s="242"/>
      <c r="G158" s="242"/>
      <c r="H158" s="242"/>
      <c r="I158" s="242"/>
      <c r="J158" s="242"/>
      <c r="K158" s="242"/>
      <c r="L158" s="243"/>
      <c r="M158" s="4"/>
      <c r="N158" s="4"/>
      <c r="O158" s="4"/>
      <c r="P158" s="4"/>
    </row>
    <row r="159" spans="2:17" ht="15" customHeight="1">
      <c r="B159" s="239"/>
      <c r="C159" s="140" t="s">
        <v>185</v>
      </c>
      <c r="D159" s="140"/>
      <c r="E159" s="140"/>
      <c r="F159" s="140"/>
      <c r="G159" s="140"/>
      <c r="H159" s="140"/>
      <c r="I159" s="140"/>
      <c r="J159" s="140"/>
      <c r="K159" s="204" t="e">
        <f>SUM(K160:K165)</f>
        <v>#N/A</v>
      </c>
      <c r="L159" s="208" t="s">
        <v>45</v>
      </c>
      <c r="M159" s="4"/>
      <c r="N159" s="4"/>
      <c r="O159" s="4"/>
      <c r="P159" s="4"/>
    </row>
    <row r="160" spans="2:17" ht="15" customHeight="1">
      <c r="B160" s="239"/>
      <c r="C160" s="234" t="s">
        <v>179</v>
      </c>
      <c r="D160" s="234"/>
      <c r="E160" s="234"/>
      <c r="F160" s="234"/>
      <c r="G160" s="234"/>
      <c r="H160" s="234"/>
      <c r="I160" s="234"/>
      <c r="J160" s="234"/>
      <c r="K160" s="201" t="e">
        <f t="shared" ref="K160:K165" si="5">L66+L74+L82</f>
        <v>#N/A</v>
      </c>
      <c r="L160" s="209" t="s">
        <v>45</v>
      </c>
      <c r="M160" s="4"/>
      <c r="N160" s="4"/>
      <c r="O160" s="4"/>
      <c r="P160" s="4"/>
    </row>
    <row r="161" spans="2:12" ht="15" customHeight="1">
      <c r="B161" s="239"/>
      <c r="C161" s="227" t="s">
        <v>180</v>
      </c>
      <c r="D161" s="227"/>
      <c r="E161" s="227"/>
      <c r="F161" s="227"/>
      <c r="G161" s="227"/>
      <c r="H161" s="227"/>
      <c r="I161" s="227"/>
      <c r="J161" s="227"/>
      <c r="K161" s="202" t="e">
        <f t="shared" si="5"/>
        <v>#N/A</v>
      </c>
      <c r="L161" s="210" t="s">
        <v>45</v>
      </c>
    </row>
    <row r="162" spans="2:12" ht="15" customHeight="1">
      <c r="B162" s="239"/>
      <c r="C162" s="227" t="s">
        <v>181</v>
      </c>
      <c r="D162" s="227"/>
      <c r="E162" s="227"/>
      <c r="F162" s="227"/>
      <c r="G162" s="227"/>
      <c r="H162" s="227"/>
      <c r="I162" s="227"/>
      <c r="J162" s="227"/>
      <c r="K162" s="202" t="e">
        <f t="shared" si="5"/>
        <v>#N/A</v>
      </c>
      <c r="L162" s="210" t="s">
        <v>45</v>
      </c>
    </row>
    <row r="163" spans="2:12" ht="15" customHeight="1">
      <c r="B163" s="239"/>
      <c r="C163" s="227" t="s">
        <v>182</v>
      </c>
      <c r="D163" s="227"/>
      <c r="E163" s="227"/>
      <c r="F163" s="227"/>
      <c r="G163" s="227"/>
      <c r="H163" s="227"/>
      <c r="I163" s="227"/>
      <c r="J163" s="227"/>
      <c r="K163" s="202" t="e">
        <f t="shared" si="5"/>
        <v>#N/A</v>
      </c>
      <c r="L163" s="210" t="s">
        <v>45</v>
      </c>
    </row>
    <row r="164" spans="2:12" ht="15" customHeight="1">
      <c r="B164" s="239"/>
      <c r="C164" s="227" t="s">
        <v>183</v>
      </c>
      <c r="D164" s="227"/>
      <c r="E164" s="227"/>
      <c r="F164" s="227"/>
      <c r="G164" s="227"/>
      <c r="H164" s="227"/>
      <c r="I164" s="227"/>
      <c r="J164" s="227"/>
      <c r="K164" s="202" t="e">
        <f t="shared" si="5"/>
        <v>#N/A</v>
      </c>
      <c r="L164" s="210" t="s">
        <v>45</v>
      </c>
    </row>
    <row r="165" spans="2:12" ht="15" customHeight="1">
      <c r="B165" s="239"/>
      <c r="C165" s="235" t="s">
        <v>184</v>
      </c>
      <c r="D165" s="235"/>
      <c r="E165" s="235"/>
      <c r="F165" s="235"/>
      <c r="G165" s="235"/>
      <c r="H165" s="235"/>
      <c r="I165" s="235"/>
      <c r="J165" s="235"/>
      <c r="K165" s="203" t="e">
        <f t="shared" si="5"/>
        <v>#N/A</v>
      </c>
      <c r="L165" s="211" t="s">
        <v>45</v>
      </c>
    </row>
    <row r="166" spans="2:12" ht="9.75" customHeight="1">
      <c r="B166" s="239"/>
      <c r="C166" s="9"/>
      <c r="D166" s="9"/>
      <c r="E166" s="9"/>
      <c r="F166" s="9"/>
      <c r="G166" s="9"/>
      <c r="H166" s="9"/>
      <c r="I166" s="9"/>
      <c r="J166" s="9"/>
      <c r="K166" s="9"/>
      <c r="L166" s="212"/>
    </row>
    <row r="167" spans="2:12" ht="15.75">
      <c r="B167" s="239"/>
      <c r="C167" s="234" t="s">
        <v>192</v>
      </c>
      <c r="D167" s="234"/>
      <c r="E167" s="234"/>
      <c r="F167" s="234"/>
      <c r="G167" s="234"/>
      <c r="H167" s="234"/>
      <c r="I167" s="234"/>
      <c r="J167" s="234"/>
      <c r="K167" s="205">
        <f>L120</f>
        <v>0</v>
      </c>
      <c r="L167" s="213" t="s">
        <v>187</v>
      </c>
    </row>
    <row r="168" spans="2:12" ht="15.75">
      <c r="B168" s="239"/>
      <c r="C168" s="235" t="s">
        <v>191</v>
      </c>
      <c r="D168" s="235"/>
      <c r="E168" s="235"/>
      <c r="F168" s="235"/>
      <c r="G168" s="235"/>
      <c r="H168" s="235"/>
      <c r="I168" s="235"/>
      <c r="J168" s="235"/>
      <c r="K168" s="206">
        <f>L121</f>
        <v>0</v>
      </c>
      <c r="L168" s="214" t="s">
        <v>188</v>
      </c>
    </row>
    <row r="169" spans="2:12">
      <c r="B169" s="239"/>
      <c r="C169" s="236" t="s">
        <v>190</v>
      </c>
      <c r="D169" s="236"/>
      <c r="E169" s="236"/>
      <c r="F169" s="236"/>
      <c r="G169" s="236"/>
      <c r="H169" s="236"/>
      <c r="I169" s="236"/>
      <c r="J169" s="236"/>
      <c r="K169" s="207" t="e">
        <f>L122</f>
        <v>#N/A</v>
      </c>
      <c r="L169" s="215"/>
    </row>
    <row r="170" spans="2:12" ht="15" thickBot="1">
      <c r="B170" s="240"/>
      <c r="C170" s="237" t="s">
        <v>189</v>
      </c>
      <c r="D170" s="237"/>
      <c r="E170" s="237"/>
      <c r="F170" s="237"/>
      <c r="G170" s="237"/>
      <c r="H170" s="237"/>
      <c r="I170" s="237"/>
      <c r="J170" s="237"/>
      <c r="K170" s="216" t="e">
        <f>L123</f>
        <v>#N/A</v>
      </c>
      <c r="L170" s="217"/>
    </row>
  </sheetData>
  <sheetProtection selectLockedCells="1"/>
  <mergeCells count="192">
    <mergeCell ref="B119:B123"/>
    <mergeCell ref="C119:L119"/>
    <mergeCell ref="C120:K120"/>
    <mergeCell ref="C138:L138"/>
    <mergeCell ref="H133:J133"/>
    <mergeCell ref="F148:K148"/>
    <mergeCell ref="B146:B156"/>
    <mergeCell ref="B93:B117"/>
    <mergeCell ref="G95:H95"/>
    <mergeCell ref="F96:K96"/>
    <mergeCell ref="G99:H99"/>
    <mergeCell ref="C101:E101"/>
    <mergeCell ref="C152:E152"/>
    <mergeCell ref="I128:L128"/>
    <mergeCell ref="C147:E147"/>
    <mergeCell ref="C148:D148"/>
    <mergeCell ref="C149:D151"/>
    <mergeCell ref="C146:L146"/>
    <mergeCell ref="C133:E133"/>
    <mergeCell ref="C134:E134"/>
    <mergeCell ref="C135:E135"/>
    <mergeCell ref="G152:H152"/>
    <mergeCell ref="C153:D153"/>
    <mergeCell ref="F153:K153"/>
    <mergeCell ref="C154:D156"/>
    <mergeCell ref="G154:H154"/>
    <mergeCell ref="G156:H156"/>
    <mergeCell ref="J140:L140"/>
    <mergeCell ref="J143:L143"/>
    <mergeCell ref="C140:E140"/>
    <mergeCell ref="G155:H155"/>
    <mergeCell ref="G147:H147"/>
    <mergeCell ref="J141:L141"/>
    <mergeCell ref="C142:E142"/>
    <mergeCell ref="G149:H149"/>
    <mergeCell ref="G150:H150"/>
    <mergeCell ref="G151:H151"/>
    <mergeCell ref="C143:E143"/>
    <mergeCell ref="D114:G114"/>
    <mergeCell ref="C121:K121"/>
    <mergeCell ref="C144:E144"/>
    <mergeCell ref="F140:I140"/>
    <mergeCell ref="C136:E136"/>
    <mergeCell ref="F143:I143"/>
    <mergeCell ref="F144:I144"/>
    <mergeCell ref="C131:L131"/>
    <mergeCell ref="D128:G128"/>
    <mergeCell ref="I127:L127"/>
    <mergeCell ref="D115:G115"/>
    <mergeCell ref="D116:G116"/>
    <mergeCell ref="H114:L116"/>
    <mergeCell ref="H134:J134"/>
    <mergeCell ref="H135:J135"/>
    <mergeCell ref="I136:L136"/>
    <mergeCell ref="C40:J40"/>
    <mergeCell ref="E37:J37"/>
    <mergeCell ref="E38:J38"/>
    <mergeCell ref="F102:K102"/>
    <mergeCell ref="G105:H105"/>
    <mergeCell ref="H117:L117"/>
    <mergeCell ref="C97:D99"/>
    <mergeCell ref="C96:D96"/>
    <mergeCell ref="C95:E95"/>
    <mergeCell ref="G97:H97"/>
    <mergeCell ref="G98:H98"/>
    <mergeCell ref="E117:G117"/>
    <mergeCell ref="I110:L110"/>
    <mergeCell ref="C100:J100"/>
    <mergeCell ref="C102:D102"/>
    <mergeCell ref="G101:H101"/>
    <mergeCell ref="C103:D105"/>
    <mergeCell ref="G103:H103"/>
    <mergeCell ref="B2:I3"/>
    <mergeCell ref="C106:L106"/>
    <mergeCell ref="C90:K90"/>
    <mergeCell ref="C91:K91"/>
    <mergeCell ref="B125:B129"/>
    <mergeCell ref="B6:L6"/>
    <mergeCell ref="B9:B20"/>
    <mergeCell ref="E22:L22"/>
    <mergeCell ref="B62:B91"/>
    <mergeCell ref="B24:B60"/>
    <mergeCell ref="C93:L93"/>
    <mergeCell ref="D127:G127"/>
    <mergeCell ref="C94:J94"/>
    <mergeCell ref="D110:G110"/>
    <mergeCell ref="D111:G111"/>
    <mergeCell ref="J113:L113"/>
    <mergeCell ref="I112:L112"/>
    <mergeCell ref="I111:L111"/>
    <mergeCell ref="C13:J13"/>
    <mergeCell ref="C9:L9"/>
    <mergeCell ref="C10:J10"/>
    <mergeCell ref="C11:J11"/>
    <mergeCell ref="C12:J12"/>
    <mergeCell ref="C14:J14"/>
    <mergeCell ref="E66:I66"/>
    <mergeCell ref="E67:I67"/>
    <mergeCell ref="E68:I68"/>
    <mergeCell ref="C16:L16"/>
    <mergeCell ref="C19:L19"/>
    <mergeCell ref="C20:J20"/>
    <mergeCell ref="C24:L24"/>
    <mergeCell ref="C35:L35"/>
    <mergeCell ref="C42:L42"/>
    <mergeCell ref="K36:L36"/>
    <mergeCell ref="C48:H48"/>
    <mergeCell ref="E39:J39"/>
    <mergeCell ref="C37:D37"/>
    <mergeCell ref="C38:D38"/>
    <mergeCell ref="C39:D39"/>
    <mergeCell ref="E36:J36"/>
    <mergeCell ref="C45:L45"/>
    <mergeCell ref="C27:L27"/>
    <mergeCell ref="C28:J28"/>
    <mergeCell ref="C29:J29"/>
    <mergeCell ref="C30:J30"/>
    <mergeCell ref="C31:J31"/>
    <mergeCell ref="C32:J32"/>
    <mergeCell ref="C33:J33"/>
    <mergeCell ref="C36:D36"/>
    <mergeCell ref="C46:H47"/>
    <mergeCell ref="C49:H49"/>
    <mergeCell ref="C50:H50"/>
    <mergeCell ref="C51:H51"/>
    <mergeCell ref="C52:H52"/>
    <mergeCell ref="C53:H53"/>
    <mergeCell ref="C66:D66"/>
    <mergeCell ref="C62:L62"/>
    <mergeCell ref="C64:D65"/>
    <mergeCell ref="E64:I65"/>
    <mergeCell ref="C54:H54"/>
    <mergeCell ref="C55:H55"/>
    <mergeCell ref="C56:H56"/>
    <mergeCell ref="C57:H57"/>
    <mergeCell ref="C59:L59"/>
    <mergeCell ref="J66:J71"/>
    <mergeCell ref="E69:I69"/>
    <mergeCell ref="C63:J63"/>
    <mergeCell ref="E70:I70"/>
    <mergeCell ref="E71:I71"/>
    <mergeCell ref="C67:D73"/>
    <mergeCell ref="E72:K72"/>
    <mergeCell ref="E73:K73"/>
    <mergeCell ref="C74:D74"/>
    <mergeCell ref="C75:D81"/>
    <mergeCell ref="C82:D82"/>
    <mergeCell ref="C83:D87"/>
    <mergeCell ref="E83:I83"/>
    <mergeCell ref="G104:H104"/>
    <mergeCell ref="D112:G112"/>
    <mergeCell ref="D113:G113"/>
    <mergeCell ref="C108:L108"/>
    <mergeCell ref="E79:I79"/>
    <mergeCell ref="E84:I84"/>
    <mergeCell ref="E85:I85"/>
    <mergeCell ref="E86:I86"/>
    <mergeCell ref="E87:I87"/>
    <mergeCell ref="E74:I74"/>
    <mergeCell ref="E80:K80"/>
    <mergeCell ref="E82:I82"/>
    <mergeCell ref="J82:J87"/>
    <mergeCell ref="E81:K81"/>
    <mergeCell ref="E88:K88"/>
    <mergeCell ref="E89:K89"/>
    <mergeCell ref="J74:J79"/>
    <mergeCell ref="E75:I75"/>
    <mergeCell ref="E76:I76"/>
    <mergeCell ref="E77:I77"/>
    <mergeCell ref="E78:I78"/>
    <mergeCell ref="C129:E129"/>
    <mergeCell ref="F129:L129"/>
    <mergeCell ref="C167:J167"/>
    <mergeCell ref="C168:J168"/>
    <mergeCell ref="C169:J169"/>
    <mergeCell ref="C170:J170"/>
    <mergeCell ref="B158:B170"/>
    <mergeCell ref="C160:J160"/>
    <mergeCell ref="C161:J161"/>
    <mergeCell ref="C162:J162"/>
    <mergeCell ref="C163:J163"/>
    <mergeCell ref="C164:J164"/>
    <mergeCell ref="C165:J165"/>
    <mergeCell ref="C158:L158"/>
    <mergeCell ref="B138:B144"/>
    <mergeCell ref="F142:I142"/>
    <mergeCell ref="J142:L142"/>
    <mergeCell ref="B131:B136"/>
    <mergeCell ref="C125:L125"/>
    <mergeCell ref="J144:L144"/>
    <mergeCell ref="C141:E141"/>
    <mergeCell ref="F141:I141"/>
  </mergeCells>
  <dataValidations count="3">
    <dataValidation type="list" allowBlank="1" showInputMessage="1" showErrorMessage="1" sqref="K63">
      <formula1>Meta_Dropdown!G6:G8</formula1>
    </dataValidation>
    <dataValidation type="list" allowBlank="1" showInputMessage="1" showErrorMessage="1" sqref="E37:J39">
      <formula1>Meta_Dropdown!E7:E15</formula1>
    </dataValidation>
    <dataValidation type="list" allowBlank="1" showInputMessage="1" showErrorMessage="1" sqref="K20">
      <formula1>Meta_Dropdown!C6:C20</formula1>
    </dataValidation>
  </dataValidations>
  <pageMargins left="0.78740157480314965" right="0.78740157480314965" top="0.98425196850393704" bottom="0.78740157480314965" header="0.51181102362204722" footer="0.51181102362204722"/>
  <pageSetup paperSize="9" scale="55" orientation="portrait" r:id="rId1"/>
  <headerFooter alignWithMargins="0"/>
  <drawing r:id="rId2"/>
  <legacyDrawing r:id="rId3"/>
  <extLst xmlns:x14="http://schemas.microsoft.com/office/spreadsheetml/2009/9/main">
    <ext uri="{CCE6A557-97BC-4b89-ADB6-D9C93CAAB3DF}">
      <x14:dataValidations xmlns:xm="http://schemas.microsoft.com/office/excel/2006/main" count="5">
        <x14:dataValidation type="list" allowBlank="1" showInputMessage="1" showErrorMessage="1">
          <x14:formula1>
            <xm:f>Meta_Dropdown!C6:C20</xm:f>
          </x14:formula1>
          <xm:sqref>K20</xm:sqref>
        </x14:dataValidation>
        <x14:dataValidation type="list" allowBlank="1" showInputMessage="1" showErrorMessage="1">
          <x14:formula1>
            <xm:f>Meta_Dropdown!E6:E15</xm:f>
          </x14:formula1>
          <xm:sqref>E37:J37</xm:sqref>
        </x14:dataValidation>
        <x14:dataValidation type="list" allowBlank="1" showInputMessage="1" showErrorMessage="1">
          <x14:formula1>
            <xm:f>Meta_Dropdown!G6:G8</xm:f>
          </x14:formula1>
          <xm:sqref>K63</xm:sqref>
        </x14:dataValidation>
        <x14:dataValidation type="list" allowBlank="1" showInputMessage="1" showErrorMessage="1">
          <x14:formula1>
            <xm:f>Meta_Dropdown!E6:E15</xm:f>
          </x14:formula1>
          <xm:sqref>E38:J38</xm:sqref>
        </x14:dataValidation>
        <x14:dataValidation type="list" allowBlank="1" showInputMessage="1" showErrorMessage="1">
          <x14:formula1>
            <xm:f>Meta_Dropdown!E6:E15</xm:f>
          </x14:formula1>
          <xm:sqref>E39:J39</xm:sqref>
        </x14:dataValidation>
      </x14:dataValidations>
    </ext>
  </extLst>
</worksheet>
</file>

<file path=xl/worksheets/sheet3.xml><?xml version="1.0" encoding="utf-8"?>
<worksheet xmlns="http://schemas.openxmlformats.org/spreadsheetml/2006/main" xmlns:r="http://schemas.openxmlformats.org/officeDocument/2006/relationships">
  <sheetPr>
    <tabColor rgb="FFFF0000"/>
  </sheetPr>
  <dimension ref="C3:M10"/>
  <sheetViews>
    <sheetView showGridLines="0" zoomScale="85" zoomScaleNormal="85" workbookViewId="0">
      <selection activeCell="L24" sqref="L24"/>
    </sheetView>
  </sheetViews>
  <sheetFormatPr baseColWidth="10" defaultRowHeight="14.25"/>
  <cols>
    <col min="3" max="13" width="22.625" customWidth="1"/>
  </cols>
  <sheetData>
    <row r="3" spans="3:13" ht="25.5">
      <c r="C3" s="26" t="s">
        <v>112</v>
      </c>
      <c r="D3" s="27" t="s">
        <v>113</v>
      </c>
      <c r="E3" s="27" t="s">
        <v>164</v>
      </c>
      <c r="F3" s="27" t="s">
        <v>98</v>
      </c>
      <c r="G3" s="27" t="s">
        <v>114</v>
      </c>
      <c r="H3" s="27" t="s">
        <v>99</v>
      </c>
      <c r="I3" s="27" t="s">
        <v>111</v>
      </c>
      <c r="J3" s="27" t="s">
        <v>115</v>
      </c>
      <c r="K3" s="27" t="s">
        <v>116</v>
      </c>
      <c r="L3" s="175" t="s">
        <v>117</v>
      </c>
      <c r="M3" s="28" t="s">
        <v>136</v>
      </c>
    </row>
    <row r="4" spans="3:13">
      <c r="C4" s="29" t="s">
        <v>121</v>
      </c>
      <c r="D4" s="30">
        <v>13</v>
      </c>
      <c r="E4" s="30">
        <v>11</v>
      </c>
      <c r="F4" s="30">
        <v>12</v>
      </c>
      <c r="G4" s="30">
        <v>12</v>
      </c>
      <c r="H4" s="30">
        <v>12</v>
      </c>
      <c r="I4" s="30">
        <v>12</v>
      </c>
      <c r="J4" s="30">
        <v>12</v>
      </c>
      <c r="K4" s="30">
        <v>13</v>
      </c>
      <c r="L4" s="176">
        <f>'Gebaeude 1'!K28</f>
        <v>0</v>
      </c>
      <c r="M4" s="31"/>
    </row>
    <row r="5" spans="3:13">
      <c r="C5" s="29" t="s">
        <v>122</v>
      </c>
      <c r="D5" s="30">
        <v>15</v>
      </c>
      <c r="E5" s="30">
        <v>15</v>
      </c>
      <c r="F5" s="30">
        <v>4</v>
      </c>
      <c r="G5" s="30">
        <v>4</v>
      </c>
      <c r="H5" s="30">
        <v>9</v>
      </c>
      <c r="I5" s="30">
        <v>8</v>
      </c>
      <c r="J5" s="30">
        <v>10</v>
      </c>
      <c r="K5" s="30">
        <v>2</v>
      </c>
      <c r="L5" s="176">
        <f>'Gebaeude 1'!K29</f>
        <v>0</v>
      </c>
      <c r="M5" s="31"/>
    </row>
    <row r="6" spans="3:13">
      <c r="C6" s="29" t="s">
        <v>123</v>
      </c>
      <c r="D6" s="30">
        <v>0</v>
      </c>
      <c r="E6" s="30">
        <v>0</v>
      </c>
      <c r="F6" s="30">
        <v>0</v>
      </c>
      <c r="G6" s="30">
        <v>12</v>
      </c>
      <c r="H6" s="30">
        <v>0</v>
      </c>
      <c r="I6" s="30">
        <v>0</v>
      </c>
      <c r="J6" s="30">
        <v>0</v>
      </c>
      <c r="K6" s="30">
        <v>13</v>
      </c>
      <c r="L6" s="176">
        <f>'Gebaeude 1'!K30</f>
        <v>0</v>
      </c>
      <c r="M6" s="31"/>
    </row>
    <row r="7" spans="3:13">
      <c r="C7" s="172" t="s">
        <v>118</v>
      </c>
      <c r="D7" s="173">
        <v>3.5</v>
      </c>
      <c r="E7" s="173">
        <v>3.5</v>
      </c>
      <c r="F7" s="173">
        <v>4.5</v>
      </c>
      <c r="G7" s="173">
        <v>4.5</v>
      </c>
      <c r="H7" s="173">
        <v>4.5</v>
      </c>
      <c r="I7" s="173">
        <v>4.5</v>
      </c>
      <c r="J7" s="173">
        <v>5.5</v>
      </c>
      <c r="K7" s="173">
        <v>12.5</v>
      </c>
      <c r="L7" s="176">
        <f>'Gebaeude 1'!K31</f>
        <v>0</v>
      </c>
      <c r="M7" s="174"/>
    </row>
    <row r="8" spans="3:13">
      <c r="C8" s="29" t="s">
        <v>119</v>
      </c>
      <c r="D8" s="30">
        <v>0</v>
      </c>
      <c r="E8" s="30">
        <v>3</v>
      </c>
      <c r="F8" s="30">
        <v>3</v>
      </c>
      <c r="G8" s="30">
        <v>3</v>
      </c>
      <c r="H8" s="30">
        <v>4.5</v>
      </c>
      <c r="I8" s="30">
        <v>4.5</v>
      </c>
      <c r="J8" s="30">
        <v>4</v>
      </c>
      <c r="K8" s="30">
        <v>7.5</v>
      </c>
      <c r="L8" s="176">
        <f>'Gebaeude 1'!K32</f>
        <v>0</v>
      </c>
      <c r="M8" s="31"/>
    </row>
    <row r="9" spans="3:13">
      <c r="C9" s="29" t="s">
        <v>120</v>
      </c>
      <c r="D9" s="30">
        <v>16.5</v>
      </c>
      <c r="E9" s="30">
        <v>16.5</v>
      </c>
      <c r="F9" s="30">
        <v>17</v>
      </c>
      <c r="G9" s="30">
        <v>17</v>
      </c>
      <c r="H9" s="30">
        <v>1</v>
      </c>
      <c r="I9" s="30">
        <v>1</v>
      </c>
      <c r="J9" s="30">
        <v>0</v>
      </c>
      <c r="K9" s="30">
        <v>4</v>
      </c>
      <c r="L9" s="176">
        <f>'Gebaeude 1'!K33</f>
        <v>0</v>
      </c>
      <c r="M9" s="32"/>
    </row>
    <row r="10" spans="3:13" s="225" customFormat="1">
      <c r="C10" s="224" t="s">
        <v>124</v>
      </c>
      <c r="D10" s="34">
        <f>SUM(D4:D9)</f>
        <v>48</v>
      </c>
      <c r="E10" s="34">
        <f t="shared" ref="E10:L10" si="0">SUM(E4:E9)</f>
        <v>49</v>
      </c>
      <c r="F10" s="34">
        <f t="shared" si="0"/>
        <v>40.5</v>
      </c>
      <c r="G10" s="34">
        <f t="shared" si="0"/>
        <v>52.5</v>
      </c>
      <c r="H10" s="34">
        <f t="shared" si="0"/>
        <v>31</v>
      </c>
      <c r="I10" s="34">
        <f t="shared" si="0"/>
        <v>30</v>
      </c>
      <c r="J10" s="34">
        <f t="shared" si="0"/>
        <v>31.5</v>
      </c>
      <c r="K10" s="34">
        <f t="shared" si="0"/>
        <v>52</v>
      </c>
      <c r="L10" s="34">
        <f t="shared" si="0"/>
        <v>0</v>
      </c>
      <c r="M10" s="34"/>
    </row>
  </sheetData>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sheetPr>
    <tabColor rgb="FFFF0000"/>
  </sheetPr>
  <dimension ref="C4:N25"/>
  <sheetViews>
    <sheetView workbookViewId="0">
      <selection activeCell="E26" sqref="E26"/>
    </sheetView>
  </sheetViews>
  <sheetFormatPr baseColWidth="10" defaultRowHeight="14.25"/>
  <cols>
    <col min="3" max="3" width="14.625" customWidth="1"/>
    <col min="5" max="5" width="41.875" customWidth="1"/>
    <col min="7" max="7" width="22.5" customWidth="1"/>
  </cols>
  <sheetData>
    <row r="4" spans="3:14" ht="14.25" customHeight="1">
      <c r="E4" s="40"/>
      <c r="F4" s="41"/>
      <c r="G4" s="41"/>
      <c r="H4" s="41"/>
      <c r="I4" s="41"/>
      <c r="J4" s="41"/>
      <c r="K4" s="41"/>
      <c r="L4" s="41"/>
      <c r="M4" s="41"/>
      <c r="N4" s="41"/>
    </row>
    <row r="5" spans="3:14" ht="28.5" customHeight="1">
      <c r="C5" s="42" t="s">
        <v>125</v>
      </c>
      <c r="E5" s="42" t="s">
        <v>112</v>
      </c>
      <c r="G5" s="42" t="s">
        <v>160</v>
      </c>
    </row>
    <row r="6" spans="3:14">
      <c r="C6" s="221">
        <v>1</v>
      </c>
      <c r="E6" s="92" t="s">
        <v>136</v>
      </c>
      <c r="G6" s="191">
        <v>1.4</v>
      </c>
    </row>
    <row r="7" spans="3:14">
      <c r="C7" s="222">
        <v>2</v>
      </c>
      <c r="E7" s="43" t="s">
        <v>113</v>
      </c>
      <c r="G7" s="191">
        <v>1.25</v>
      </c>
    </row>
    <row r="8" spans="3:14">
      <c r="C8" s="222">
        <v>3</v>
      </c>
      <c r="E8" s="44" t="s">
        <v>164</v>
      </c>
      <c r="G8" s="191">
        <v>1.1499999999999999</v>
      </c>
    </row>
    <row r="9" spans="3:14">
      <c r="C9" s="222">
        <v>4</v>
      </c>
      <c r="E9" s="44" t="s">
        <v>98</v>
      </c>
    </row>
    <row r="10" spans="3:14">
      <c r="C10" s="222">
        <v>5</v>
      </c>
      <c r="E10" s="44" t="s">
        <v>114</v>
      </c>
    </row>
    <row r="11" spans="3:14">
      <c r="C11" s="222">
        <v>6</v>
      </c>
      <c r="E11" s="44" t="s">
        <v>99</v>
      </c>
      <c r="I11" s="220"/>
    </row>
    <row r="12" spans="3:14">
      <c r="C12" s="222">
        <v>7</v>
      </c>
      <c r="E12" s="44" t="s">
        <v>111</v>
      </c>
      <c r="I12" s="220"/>
    </row>
    <row r="13" spans="3:14">
      <c r="C13" s="222">
        <v>8</v>
      </c>
      <c r="E13" s="44" t="s">
        <v>115</v>
      </c>
      <c r="I13" s="220"/>
    </row>
    <row r="14" spans="3:14">
      <c r="C14" s="222">
        <v>9</v>
      </c>
      <c r="E14" s="44" t="s">
        <v>116</v>
      </c>
      <c r="I14" s="220"/>
    </row>
    <row r="15" spans="3:14">
      <c r="C15" s="222">
        <v>10</v>
      </c>
      <c r="E15" s="200" t="s">
        <v>117</v>
      </c>
      <c r="I15" s="220"/>
    </row>
    <row r="16" spans="3:14">
      <c r="C16" s="222">
        <v>11</v>
      </c>
      <c r="E16" s="45" t="s">
        <v>170</v>
      </c>
      <c r="I16" s="220"/>
    </row>
    <row r="17" spans="3:9">
      <c r="C17" s="222">
        <v>12</v>
      </c>
      <c r="I17" s="220"/>
    </row>
    <row r="18" spans="3:9">
      <c r="C18" s="222">
        <v>13</v>
      </c>
      <c r="I18" s="220"/>
    </row>
    <row r="19" spans="3:9">
      <c r="C19" s="222">
        <v>14</v>
      </c>
      <c r="I19" s="220"/>
    </row>
    <row r="20" spans="3:9">
      <c r="C20" s="223">
        <v>15</v>
      </c>
      <c r="I20" s="220"/>
    </row>
    <row r="21" spans="3:9">
      <c r="I21" s="220"/>
    </row>
    <row r="22" spans="3:9">
      <c r="I22" s="220"/>
    </row>
    <row r="23" spans="3:9">
      <c r="I23" s="220"/>
    </row>
    <row r="24" spans="3:9">
      <c r="I24" s="220"/>
    </row>
    <row r="25" spans="3:9">
      <c r="I25" s="220"/>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sheetPr>
    <tabColor rgb="FFFF0000"/>
  </sheetPr>
  <dimension ref="A1:T121"/>
  <sheetViews>
    <sheetView zoomScaleNormal="100" workbookViewId="0">
      <selection activeCell="S13" sqref="S13:S27"/>
    </sheetView>
  </sheetViews>
  <sheetFormatPr baseColWidth="10" defaultRowHeight="14.25"/>
  <cols>
    <col min="5" max="5" width="3.875" customWidth="1"/>
  </cols>
  <sheetData>
    <row r="1" spans="1:20">
      <c r="A1" s="185"/>
      <c r="B1" s="185"/>
      <c r="C1" s="185"/>
      <c r="D1" s="185"/>
      <c r="E1" s="185"/>
      <c r="F1" s="185"/>
      <c r="G1" s="185"/>
      <c r="H1" s="185"/>
      <c r="I1" s="185"/>
      <c r="J1" s="185"/>
      <c r="K1" s="185"/>
      <c r="L1" s="185"/>
      <c r="M1" s="185"/>
    </row>
    <row r="2" spans="1:20">
      <c r="A2" s="185"/>
      <c r="B2" s="185"/>
      <c r="C2" s="185"/>
      <c r="D2" s="33"/>
      <c r="E2" s="33"/>
      <c r="F2" s="33">
        <v>2</v>
      </c>
      <c r="G2" s="33">
        <v>3</v>
      </c>
      <c r="H2" s="33">
        <v>4</v>
      </c>
      <c r="I2" s="33">
        <v>5</v>
      </c>
      <c r="J2" s="33">
        <v>6</v>
      </c>
      <c r="K2" s="185"/>
      <c r="L2" s="185"/>
      <c r="M2" s="185"/>
    </row>
    <row r="3" spans="1:20">
      <c r="A3" s="185"/>
      <c r="B3" s="185"/>
      <c r="C3" s="185"/>
      <c r="D3" s="185"/>
      <c r="E3" s="185"/>
      <c r="F3" s="185"/>
      <c r="G3" s="185"/>
      <c r="H3" s="185"/>
      <c r="I3" s="185"/>
      <c r="J3" s="185"/>
      <c r="K3" s="185"/>
      <c r="L3" s="185"/>
      <c r="M3" s="185"/>
    </row>
    <row r="4" spans="1:20" ht="15">
      <c r="A4" s="185"/>
      <c r="B4" s="185"/>
      <c r="C4" s="185"/>
      <c r="D4" s="400" t="s">
        <v>157</v>
      </c>
      <c r="E4" s="400"/>
      <c r="F4" s="400"/>
      <c r="G4" s="400"/>
      <c r="H4" s="400"/>
      <c r="I4" s="400"/>
      <c r="J4" s="400"/>
      <c r="K4" s="185"/>
      <c r="L4" s="185"/>
      <c r="M4" s="185"/>
    </row>
    <row r="5" spans="1:20" ht="15">
      <c r="A5" s="185"/>
      <c r="B5" s="185"/>
      <c r="C5" s="185"/>
      <c r="D5" s="186" t="s">
        <v>156</v>
      </c>
      <c r="E5" s="187">
        <f>'Gebaeude 1'!K20</f>
        <v>3</v>
      </c>
      <c r="F5" s="33" t="s">
        <v>24</v>
      </c>
      <c r="G5" s="33" t="s">
        <v>51</v>
      </c>
      <c r="H5" s="33" t="s">
        <v>23</v>
      </c>
      <c r="I5" s="33" t="s">
        <v>52</v>
      </c>
      <c r="J5" s="33" t="s">
        <v>22</v>
      </c>
      <c r="K5" s="185"/>
      <c r="L5" s="185"/>
      <c r="M5" s="185"/>
    </row>
    <row r="6" spans="1:20">
      <c r="A6" s="185"/>
      <c r="B6" s="33">
        <v>1</v>
      </c>
      <c r="C6" s="185"/>
      <c r="D6" s="399" t="s">
        <v>146</v>
      </c>
      <c r="E6" s="399"/>
      <c r="F6" s="401">
        <f>INDEX($E$13:$J$102,MATCH($E$5,$E$13:$E$102,0)+$B6,F$2)</f>
        <v>1024</v>
      </c>
      <c r="G6" s="402"/>
      <c r="H6" s="402"/>
      <c r="I6" s="188"/>
      <c r="J6" s="189"/>
      <c r="K6" s="185"/>
      <c r="L6" s="185"/>
      <c r="M6" s="185"/>
    </row>
    <row r="7" spans="1:20">
      <c r="A7" s="185"/>
      <c r="B7" s="33">
        <v>2</v>
      </c>
      <c r="C7" s="185"/>
      <c r="D7" s="399" t="s">
        <v>147</v>
      </c>
      <c r="E7" s="399"/>
      <c r="F7" s="33">
        <f>INDEX($E$13:$J$102,MATCH($E$5,$E$13:$E$102,0)+$B7,F$2)</f>
        <v>989</v>
      </c>
      <c r="G7" s="33">
        <f t="shared" ref="G7:J9" si="0">INDEX($E$13:$J$102,MATCH($E$5,$E$13:$E$102,0)+$B7,G$2)</f>
        <v>1136</v>
      </c>
      <c r="H7" s="33">
        <f t="shared" si="0"/>
        <v>1180</v>
      </c>
      <c r="I7" s="33">
        <f t="shared" si="0"/>
        <v>1109</v>
      </c>
      <c r="J7" s="33">
        <f t="shared" si="0"/>
        <v>951</v>
      </c>
      <c r="K7" s="185"/>
      <c r="L7" s="185"/>
      <c r="M7" s="185"/>
    </row>
    <row r="8" spans="1:20">
      <c r="A8" s="185"/>
      <c r="B8" s="33">
        <v>3</v>
      </c>
      <c r="C8" s="185"/>
      <c r="D8" s="399" t="s">
        <v>148</v>
      </c>
      <c r="E8" s="399"/>
      <c r="F8" s="33">
        <f>INDEX($E$13:$J$102,MATCH($E$5,$E$13:$E$102,0)+$B8,F$2)</f>
        <v>877</v>
      </c>
      <c r="G8" s="33">
        <f t="shared" si="0"/>
        <v>1060</v>
      </c>
      <c r="H8" s="33">
        <f t="shared" si="0"/>
        <v>1112</v>
      </c>
      <c r="I8" s="33">
        <f t="shared" si="0"/>
        <v>1020</v>
      </c>
      <c r="J8" s="33">
        <f t="shared" si="0"/>
        <v>826</v>
      </c>
      <c r="K8" s="185"/>
      <c r="L8" s="185"/>
      <c r="M8" s="185"/>
    </row>
    <row r="9" spans="1:20">
      <c r="A9" s="185"/>
      <c r="B9" s="33">
        <v>4</v>
      </c>
      <c r="C9" s="185"/>
      <c r="D9" s="399" t="s">
        <v>26</v>
      </c>
      <c r="E9" s="399"/>
      <c r="F9" s="33">
        <f>INDEX($E$13:$J$102,MATCH($E$5,$E$13:$E$102,0)+$B9,F$2)</f>
        <v>683</v>
      </c>
      <c r="G9" s="33">
        <f t="shared" si="0"/>
        <v>821</v>
      </c>
      <c r="H9" s="33">
        <f t="shared" si="0"/>
        <v>838</v>
      </c>
      <c r="I9" s="33">
        <f t="shared" si="0"/>
        <v>785</v>
      </c>
      <c r="J9" s="33">
        <f t="shared" si="0"/>
        <v>640</v>
      </c>
      <c r="K9" s="185"/>
      <c r="L9" s="185"/>
      <c r="M9" s="185"/>
      <c r="Q9" s="183"/>
      <c r="R9" s="183"/>
      <c r="S9" s="183"/>
      <c r="T9" s="183"/>
    </row>
    <row r="10" spans="1:20">
      <c r="A10" s="185"/>
      <c r="B10" s="185"/>
      <c r="C10" s="185"/>
      <c r="D10" s="185"/>
      <c r="E10" s="185"/>
      <c r="F10" s="185"/>
      <c r="G10" s="185"/>
      <c r="H10" s="185"/>
      <c r="I10" s="185"/>
      <c r="J10" s="185"/>
      <c r="K10" s="185"/>
      <c r="L10" s="185"/>
      <c r="M10" s="185"/>
      <c r="Q10" s="183"/>
      <c r="R10" s="183"/>
      <c r="S10" s="183"/>
      <c r="T10" s="183"/>
    </row>
    <row r="11" spans="1:20">
      <c r="A11" s="185"/>
      <c r="B11" s="185"/>
      <c r="C11" s="185"/>
      <c r="D11" s="185"/>
      <c r="E11" s="185"/>
      <c r="F11" s="185"/>
      <c r="G11" s="185"/>
      <c r="H11" s="185"/>
      <c r="I11" s="185"/>
      <c r="J11" s="185"/>
      <c r="K11" s="185"/>
      <c r="L11" s="185"/>
      <c r="M11" s="185"/>
      <c r="Q11" s="183"/>
      <c r="R11" s="183"/>
      <c r="S11" s="183"/>
      <c r="T11" s="183"/>
    </row>
    <row r="12" spans="1:20">
      <c r="A12" s="185"/>
      <c r="B12" s="185"/>
      <c r="C12" s="183"/>
      <c r="D12" s="183"/>
      <c r="E12" s="183"/>
      <c r="F12" s="183"/>
      <c r="G12" s="183"/>
      <c r="H12" s="183"/>
      <c r="I12" s="183"/>
      <c r="J12" s="183"/>
      <c r="K12" s="183"/>
      <c r="L12" s="183"/>
      <c r="M12" s="185"/>
      <c r="Q12" s="183"/>
      <c r="R12" s="183"/>
      <c r="S12" s="183"/>
      <c r="T12" s="183"/>
    </row>
    <row r="13" spans="1:20" ht="15">
      <c r="C13" s="183"/>
      <c r="D13" s="184" t="s">
        <v>156</v>
      </c>
      <c r="E13" s="184">
        <v>1</v>
      </c>
      <c r="F13" s="183" t="s">
        <v>24</v>
      </c>
      <c r="G13" s="183" t="s">
        <v>51</v>
      </c>
      <c r="H13" s="183" t="s">
        <v>23</v>
      </c>
      <c r="I13" s="183" t="s">
        <v>52</v>
      </c>
      <c r="J13" s="183" t="s">
        <v>22</v>
      </c>
      <c r="K13" s="183"/>
      <c r="L13" s="183"/>
      <c r="Q13" s="183"/>
      <c r="R13" s="183"/>
      <c r="T13" s="183"/>
    </row>
    <row r="14" spans="1:20">
      <c r="C14" s="183"/>
      <c r="D14" s="41" t="s">
        <v>146</v>
      </c>
      <c r="E14" s="41"/>
      <c r="F14" s="398">
        <v>1025</v>
      </c>
      <c r="G14" s="398"/>
      <c r="H14" s="398"/>
      <c r="I14" s="397"/>
      <c r="J14" s="397"/>
      <c r="K14" s="183"/>
      <c r="L14" s="183"/>
      <c r="Q14" s="183"/>
      <c r="R14" s="183"/>
      <c r="T14" s="183"/>
    </row>
    <row r="15" spans="1:20">
      <c r="C15" s="183"/>
      <c r="D15" s="41" t="s">
        <v>147</v>
      </c>
      <c r="E15" s="41"/>
      <c r="F15" s="183">
        <v>984</v>
      </c>
      <c r="G15" s="183">
        <v>1125</v>
      </c>
      <c r="H15" s="183">
        <v>1171</v>
      </c>
      <c r="I15" s="183">
        <v>1107</v>
      </c>
      <c r="J15" s="183">
        <v>960</v>
      </c>
      <c r="K15" s="183"/>
      <c r="L15" s="183"/>
      <c r="Q15" s="183"/>
      <c r="R15" s="183"/>
      <c r="T15" s="183"/>
    </row>
    <row r="16" spans="1:20">
      <c r="C16" s="183"/>
      <c r="D16" s="41" t="s">
        <v>148</v>
      </c>
      <c r="E16" s="41"/>
      <c r="F16" s="183">
        <v>865</v>
      </c>
      <c r="G16" s="183">
        <v>1043</v>
      </c>
      <c r="H16" s="183">
        <v>1103</v>
      </c>
      <c r="I16" s="183">
        <v>1017</v>
      </c>
      <c r="J16" s="183">
        <v>833</v>
      </c>
      <c r="K16" s="183"/>
      <c r="L16" s="183"/>
      <c r="Q16" s="183"/>
      <c r="R16" s="183"/>
      <c r="T16" s="183"/>
    </row>
    <row r="17" spans="3:20">
      <c r="C17" s="183"/>
      <c r="D17" s="41" t="s">
        <v>26</v>
      </c>
      <c r="E17" s="41"/>
      <c r="F17" s="183">
        <v>671</v>
      </c>
      <c r="G17" s="183">
        <v>808</v>
      </c>
      <c r="H17" s="183">
        <v>838</v>
      </c>
      <c r="I17" s="183">
        <v>784</v>
      </c>
      <c r="J17" s="183">
        <v>644</v>
      </c>
      <c r="K17" s="183"/>
      <c r="L17" s="183"/>
      <c r="Q17" s="183"/>
      <c r="R17" s="183"/>
      <c r="T17" s="183"/>
    </row>
    <row r="18" spans="3:20">
      <c r="C18" s="183"/>
      <c r="D18" s="183"/>
      <c r="E18" s="183"/>
      <c r="F18" s="183"/>
      <c r="G18" s="183"/>
      <c r="H18" s="183"/>
      <c r="I18" s="183"/>
      <c r="J18" s="183"/>
      <c r="K18" s="183"/>
      <c r="L18" s="183"/>
      <c r="Q18" s="183"/>
      <c r="R18" s="183"/>
      <c r="T18" s="183"/>
    </row>
    <row r="19" spans="3:20" ht="15">
      <c r="C19" s="183"/>
      <c r="D19" s="184" t="s">
        <v>156</v>
      </c>
      <c r="E19" s="184">
        <v>2</v>
      </c>
      <c r="F19" s="183" t="s">
        <v>24</v>
      </c>
      <c r="G19" s="183" t="s">
        <v>51</v>
      </c>
      <c r="H19" s="183" t="s">
        <v>23</v>
      </c>
      <c r="I19" s="183" t="s">
        <v>52</v>
      </c>
      <c r="J19" s="183" t="s">
        <v>22</v>
      </c>
      <c r="K19" s="183"/>
      <c r="L19" s="183"/>
      <c r="Q19" s="183"/>
      <c r="R19" s="183"/>
      <c r="T19" s="183"/>
    </row>
    <row r="20" spans="3:20">
      <c r="C20" s="183"/>
      <c r="D20" s="183" t="s">
        <v>146</v>
      </c>
      <c r="E20" s="183"/>
      <c r="F20" s="398">
        <v>934</v>
      </c>
      <c r="G20" s="398"/>
      <c r="H20" s="398"/>
      <c r="I20" s="397"/>
      <c r="J20" s="397"/>
      <c r="K20" s="183"/>
      <c r="L20" s="183"/>
      <c r="Q20" s="183"/>
      <c r="R20" s="183"/>
      <c r="T20" s="183"/>
    </row>
    <row r="21" spans="3:20">
      <c r="C21" s="183"/>
      <c r="D21" s="183" t="s">
        <v>147</v>
      </c>
      <c r="E21" s="183"/>
      <c r="F21" s="183">
        <v>884</v>
      </c>
      <c r="G21" s="183">
        <v>1007</v>
      </c>
      <c r="H21" s="183">
        <v>1057</v>
      </c>
      <c r="I21" s="183">
        <v>1016</v>
      </c>
      <c r="J21" s="183">
        <v>895</v>
      </c>
      <c r="K21" s="183"/>
      <c r="L21" s="183"/>
      <c r="Q21" s="183"/>
      <c r="R21" s="183"/>
      <c r="T21" s="183"/>
    </row>
    <row r="22" spans="3:20">
      <c r="C22" s="183"/>
      <c r="D22" s="183" t="s">
        <v>148</v>
      </c>
      <c r="E22" s="183"/>
      <c r="F22" s="183">
        <v>777</v>
      </c>
      <c r="G22" s="183">
        <v>928</v>
      </c>
      <c r="H22" s="183">
        <v>992</v>
      </c>
      <c r="I22" s="183">
        <v>941</v>
      </c>
      <c r="J22" s="183">
        <v>791</v>
      </c>
      <c r="K22" s="183"/>
      <c r="L22" s="183"/>
      <c r="Q22" s="183"/>
      <c r="R22" s="183"/>
      <c r="T22" s="183"/>
    </row>
    <row r="23" spans="3:20">
      <c r="C23" s="183"/>
      <c r="D23" s="183" t="s">
        <v>26</v>
      </c>
      <c r="E23" s="183"/>
      <c r="F23" s="183">
        <v>606</v>
      </c>
      <c r="G23" s="183">
        <v>719</v>
      </c>
      <c r="H23" s="183">
        <v>754</v>
      </c>
      <c r="I23" s="183">
        <v>732</v>
      </c>
      <c r="J23" s="183">
        <v>617</v>
      </c>
      <c r="K23" s="183"/>
      <c r="L23" s="183"/>
      <c r="Q23" s="183"/>
      <c r="R23" s="183"/>
      <c r="T23" s="183"/>
    </row>
    <row r="24" spans="3:20">
      <c r="C24" s="183"/>
      <c r="D24" s="183"/>
      <c r="E24" s="183"/>
      <c r="F24" s="183"/>
      <c r="G24" s="183"/>
      <c r="H24" s="183"/>
      <c r="I24" s="183"/>
      <c r="J24" s="183"/>
      <c r="K24" s="183"/>
      <c r="L24" s="183"/>
      <c r="Q24" s="183"/>
      <c r="R24" s="183"/>
      <c r="T24" s="183"/>
    </row>
    <row r="25" spans="3:20">
      <c r="C25" s="183"/>
      <c r="D25" s="183"/>
      <c r="E25" s="183"/>
      <c r="F25" s="183"/>
      <c r="G25" s="183"/>
      <c r="H25" s="183"/>
      <c r="I25" s="183"/>
      <c r="J25" s="183"/>
      <c r="K25" s="183"/>
      <c r="L25" s="183"/>
      <c r="Q25" s="183"/>
      <c r="R25" s="183"/>
      <c r="T25" s="183"/>
    </row>
    <row r="26" spans="3:20" ht="15">
      <c r="C26" s="183"/>
      <c r="D26" s="184" t="s">
        <v>156</v>
      </c>
      <c r="E26" s="184">
        <v>3</v>
      </c>
      <c r="F26" s="183" t="s">
        <v>24</v>
      </c>
      <c r="G26" s="183" t="s">
        <v>51</v>
      </c>
      <c r="H26" s="183" t="s">
        <v>23</v>
      </c>
      <c r="I26" s="183" t="s">
        <v>52</v>
      </c>
      <c r="J26" s="183" t="s">
        <v>22</v>
      </c>
      <c r="K26" s="183"/>
      <c r="L26" s="183"/>
      <c r="Q26" s="183"/>
      <c r="R26" s="183"/>
      <c r="T26" s="183"/>
    </row>
    <row r="27" spans="3:20">
      <c r="C27" s="183"/>
      <c r="D27" s="183" t="s">
        <v>146</v>
      </c>
      <c r="E27" s="183"/>
      <c r="F27" s="398">
        <v>1024</v>
      </c>
      <c r="G27" s="398"/>
      <c r="H27" s="398"/>
      <c r="I27" s="397"/>
      <c r="J27" s="397"/>
      <c r="K27" s="183"/>
      <c r="L27" s="183"/>
      <c r="Q27" s="183"/>
      <c r="R27" s="183"/>
      <c r="T27" s="183"/>
    </row>
    <row r="28" spans="3:20">
      <c r="C28" s="183"/>
      <c r="D28" s="183" t="s">
        <v>147</v>
      </c>
      <c r="E28" s="183"/>
      <c r="F28" s="183">
        <v>989</v>
      </c>
      <c r="G28" s="183">
        <v>1136</v>
      </c>
      <c r="H28" s="183">
        <v>1180</v>
      </c>
      <c r="I28" s="183">
        <v>1109</v>
      </c>
      <c r="J28" s="183">
        <v>951</v>
      </c>
      <c r="K28" s="183"/>
      <c r="L28" s="183"/>
      <c r="Q28" s="183"/>
      <c r="R28" s="183"/>
      <c r="S28" s="183"/>
      <c r="T28" s="183"/>
    </row>
    <row r="29" spans="3:20">
      <c r="C29" s="183"/>
      <c r="D29" s="183" t="s">
        <v>148</v>
      </c>
      <c r="E29" s="183"/>
      <c r="F29" s="183">
        <v>877</v>
      </c>
      <c r="G29" s="183">
        <v>1060</v>
      </c>
      <c r="H29" s="183">
        <v>1112</v>
      </c>
      <c r="I29" s="183">
        <v>1020</v>
      </c>
      <c r="J29" s="183">
        <v>826</v>
      </c>
      <c r="K29" s="183"/>
      <c r="L29" s="183"/>
      <c r="Q29" s="183"/>
      <c r="R29" s="183"/>
      <c r="S29" s="183"/>
      <c r="T29" s="183"/>
    </row>
    <row r="30" spans="3:20">
      <c r="C30" s="183"/>
      <c r="D30" s="183" t="s">
        <v>26</v>
      </c>
      <c r="E30" s="183"/>
      <c r="F30" s="183">
        <v>683</v>
      </c>
      <c r="G30" s="183">
        <v>821</v>
      </c>
      <c r="H30" s="183">
        <v>838</v>
      </c>
      <c r="I30" s="183">
        <v>785</v>
      </c>
      <c r="J30" s="183">
        <v>640</v>
      </c>
      <c r="K30" s="183"/>
      <c r="L30" s="183"/>
      <c r="Q30" s="183"/>
      <c r="R30" s="183"/>
      <c r="S30" s="183"/>
      <c r="T30" s="183"/>
    </row>
    <row r="31" spans="3:20">
      <c r="C31" s="183"/>
      <c r="D31" s="183"/>
      <c r="E31" s="183"/>
      <c r="F31" s="183"/>
      <c r="G31" s="183"/>
      <c r="H31" s="183"/>
      <c r="I31" s="183"/>
      <c r="J31" s="183"/>
      <c r="K31" s="183"/>
      <c r="L31" s="183"/>
      <c r="Q31" s="183"/>
      <c r="R31" s="183"/>
      <c r="S31" s="183"/>
      <c r="T31" s="183"/>
    </row>
    <row r="32" spans="3:20" ht="15">
      <c r="C32" s="183"/>
      <c r="D32" s="184" t="s">
        <v>156</v>
      </c>
      <c r="E32" s="184">
        <v>4</v>
      </c>
      <c r="F32" s="183" t="s">
        <v>24</v>
      </c>
      <c r="G32" s="183" t="s">
        <v>51</v>
      </c>
      <c r="H32" s="183" t="s">
        <v>23</v>
      </c>
      <c r="I32" s="183" t="s">
        <v>52</v>
      </c>
      <c r="J32" s="183" t="s">
        <v>22</v>
      </c>
      <c r="K32" s="183"/>
      <c r="L32" s="183"/>
      <c r="Q32" s="183"/>
      <c r="R32" s="183"/>
      <c r="S32" s="183"/>
      <c r="T32" s="183"/>
    </row>
    <row r="33" spans="3:20">
      <c r="C33" s="183"/>
      <c r="D33" s="183" t="s">
        <v>146</v>
      </c>
      <c r="E33" s="183"/>
      <c r="F33" s="398">
        <v>996</v>
      </c>
      <c r="G33" s="398"/>
      <c r="H33" s="398"/>
      <c r="I33" s="397"/>
      <c r="J33" s="397"/>
      <c r="K33" s="183"/>
      <c r="L33" s="183"/>
      <c r="Q33" s="183"/>
      <c r="R33" s="183"/>
      <c r="S33" s="183"/>
      <c r="T33" s="183"/>
    </row>
    <row r="34" spans="3:20">
      <c r="C34" s="183"/>
      <c r="D34" s="183" t="s">
        <v>147</v>
      </c>
      <c r="E34" s="183"/>
      <c r="F34" s="183">
        <v>934</v>
      </c>
      <c r="G34" s="183">
        <v>1027</v>
      </c>
      <c r="H34" s="183">
        <v>1130</v>
      </c>
      <c r="I34" s="183">
        <v>1083</v>
      </c>
      <c r="J34" s="183">
        <v>949</v>
      </c>
      <c r="K34" s="183"/>
      <c r="L34" s="183"/>
      <c r="Q34" s="183"/>
      <c r="R34" s="183"/>
      <c r="S34" s="183"/>
      <c r="T34" s="183"/>
    </row>
    <row r="35" spans="3:20">
      <c r="C35" s="183"/>
      <c r="D35" s="183" t="s">
        <v>148</v>
      </c>
      <c r="E35" s="183"/>
      <c r="F35" s="183">
        <v>812</v>
      </c>
      <c r="G35" s="183">
        <v>982</v>
      </c>
      <c r="H35" s="183">
        <v>1056</v>
      </c>
      <c r="I35" s="183">
        <v>999</v>
      </c>
      <c r="J35" s="183">
        <v>830</v>
      </c>
      <c r="K35" s="183"/>
      <c r="L35" s="183"/>
      <c r="Q35" s="183"/>
      <c r="R35" s="183"/>
      <c r="S35" s="183"/>
      <c r="T35" s="183"/>
    </row>
    <row r="36" spans="3:20">
      <c r="C36" s="183"/>
      <c r="D36" s="183" t="s">
        <v>26</v>
      </c>
      <c r="E36" s="183"/>
      <c r="F36" s="183">
        <v>629</v>
      </c>
      <c r="G36" s="183">
        <v>755</v>
      </c>
      <c r="H36" s="183">
        <v>796</v>
      </c>
      <c r="I36" s="183">
        <v>769</v>
      </c>
      <c r="J36" s="183">
        <v>640</v>
      </c>
      <c r="K36" s="183"/>
      <c r="L36" s="183"/>
      <c r="Q36" s="183"/>
      <c r="R36" s="183"/>
      <c r="S36" s="183"/>
      <c r="T36" s="183"/>
    </row>
    <row r="37" spans="3:20">
      <c r="C37" s="183"/>
      <c r="D37" s="183"/>
      <c r="E37" s="183"/>
      <c r="F37" s="183"/>
      <c r="G37" s="183"/>
      <c r="H37" s="183"/>
      <c r="I37" s="183"/>
      <c r="J37" s="183"/>
      <c r="K37" s="183"/>
      <c r="L37" s="183"/>
      <c r="Q37" s="183"/>
      <c r="R37" s="183"/>
      <c r="S37" s="183"/>
      <c r="T37" s="183"/>
    </row>
    <row r="38" spans="3:20" ht="15">
      <c r="C38" s="183"/>
      <c r="D38" s="184" t="s">
        <v>156</v>
      </c>
      <c r="E38" s="184">
        <v>5</v>
      </c>
      <c r="F38" s="183" t="s">
        <v>24</v>
      </c>
      <c r="G38" s="183" t="s">
        <v>51</v>
      </c>
      <c r="H38" s="183" t="s">
        <v>23</v>
      </c>
      <c r="I38" s="183" t="s">
        <v>52</v>
      </c>
      <c r="J38" s="183" t="s">
        <v>22</v>
      </c>
      <c r="K38" s="183"/>
      <c r="L38" s="183"/>
      <c r="Q38" s="183"/>
      <c r="R38" s="183"/>
      <c r="S38" s="183"/>
      <c r="T38" s="183"/>
    </row>
    <row r="39" spans="3:20">
      <c r="C39" s="183"/>
      <c r="D39" s="183" t="s">
        <v>146</v>
      </c>
      <c r="E39" s="183"/>
      <c r="F39" s="398">
        <v>999</v>
      </c>
      <c r="G39" s="398"/>
      <c r="H39" s="398"/>
      <c r="I39" s="397"/>
      <c r="J39" s="397"/>
      <c r="K39" s="183"/>
      <c r="L39" s="183"/>
      <c r="Q39" s="183"/>
      <c r="R39" s="183"/>
      <c r="S39" s="183"/>
      <c r="T39" s="183"/>
    </row>
    <row r="40" spans="3:20">
      <c r="C40" s="183"/>
      <c r="D40" s="183" t="s">
        <v>147</v>
      </c>
      <c r="E40" s="183"/>
      <c r="F40" s="183">
        <v>943</v>
      </c>
      <c r="G40" s="183">
        <v>1075</v>
      </c>
      <c r="H40" s="183">
        <v>1127</v>
      </c>
      <c r="I40" s="183">
        <v>1075</v>
      </c>
      <c r="J40" s="183">
        <v>943</v>
      </c>
      <c r="K40" s="183"/>
      <c r="L40" s="183"/>
    </row>
    <row r="41" spans="3:20">
      <c r="C41" s="183"/>
      <c r="D41" s="183" t="s">
        <v>148</v>
      </c>
      <c r="E41" s="183"/>
      <c r="F41" s="183">
        <v>818</v>
      </c>
      <c r="G41" s="183">
        <v>984</v>
      </c>
      <c r="H41" s="183">
        <v>1052</v>
      </c>
      <c r="I41" s="183">
        <v>985</v>
      </c>
      <c r="J41" s="183">
        <v>818</v>
      </c>
      <c r="K41" s="183"/>
      <c r="L41" s="183"/>
    </row>
    <row r="42" spans="3:20">
      <c r="C42" s="183"/>
      <c r="D42" s="183" t="s">
        <v>26</v>
      </c>
      <c r="E42" s="183"/>
      <c r="F42" s="183">
        <v>631</v>
      </c>
      <c r="G42" s="183">
        <v>757</v>
      </c>
      <c r="H42" s="183">
        <v>796</v>
      </c>
      <c r="I42" s="183">
        <v>756</v>
      </c>
      <c r="J42" s="183">
        <v>628</v>
      </c>
      <c r="K42" s="183"/>
      <c r="L42" s="183"/>
    </row>
    <row r="43" spans="3:20">
      <c r="C43" s="183"/>
      <c r="D43" s="183"/>
      <c r="E43" s="183"/>
      <c r="F43" s="183"/>
      <c r="G43" s="183"/>
      <c r="H43" s="183"/>
      <c r="I43" s="183"/>
      <c r="J43" s="183"/>
      <c r="K43" s="183"/>
      <c r="L43" s="183"/>
    </row>
    <row r="44" spans="3:20" ht="15">
      <c r="C44" s="183"/>
      <c r="D44" s="184" t="s">
        <v>156</v>
      </c>
      <c r="E44" s="184">
        <v>6</v>
      </c>
      <c r="F44" s="183" t="s">
        <v>24</v>
      </c>
      <c r="G44" s="183" t="s">
        <v>51</v>
      </c>
      <c r="H44" s="183" t="s">
        <v>23</v>
      </c>
      <c r="I44" s="183" t="s">
        <v>52</v>
      </c>
      <c r="J44" s="183" t="s">
        <v>22</v>
      </c>
      <c r="K44" s="183"/>
      <c r="L44" s="183"/>
    </row>
    <row r="45" spans="3:20">
      <c r="C45" s="183"/>
      <c r="D45" s="183" t="s">
        <v>146</v>
      </c>
      <c r="E45" s="183"/>
      <c r="F45" s="398">
        <v>974</v>
      </c>
      <c r="G45" s="398"/>
      <c r="H45" s="398"/>
      <c r="I45" s="397"/>
      <c r="J45" s="397"/>
      <c r="K45" s="183"/>
      <c r="L45" s="183"/>
    </row>
    <row r="46" spans="3:20">
      <c r="C46" s="183"/>
      <c r="D46" s="183" t="s">
        <v>147</v>
      </c>
      <c r="E46" s="183"/>
      <c r="F46" s="183">
        <v>894</v>
      </c>
      <c r="G46" s="183">
        <v>1052</v>
      </c>
      <c r="H46" s="183">
        <v>1092</v>
      </c>
      <c r="I46" s="183">
        <v>1062</v>
      </c>
      <c r="J46" s="183">
        <v>944</v>
      </c>
      <c r="K46" s="183"/>
      <c r="L46" s="183"/>
    </row>
    <row r="47" spans="3:20">
      <c r="C47" s="183"/>
      <c r="D47" s="183" t="s">
        <v>148</v>
      </c>
      <c r="E47" s="183"/>
      <c r="F47" s="183">
        <v>763</v>
      </c>
      <c r="G47" s="183">
        <v>928</v>
      </c>
      <c r="H47" s="183">
        <v>1016</v>
      </c>
      <c r="I47" s="183">
        <v>983</v>
      </c>
      <c r="J47" s="183">
        <v>828</v>
      </c>
      <c r="K47" s="183"/>
      <c r="L47" s="183"/>
    </row>
    <row r="48" spans="3:20">
      <c r="C48" s="183"/>
      <c r="D48" s="183" t="s">
        <v>26</v>
      </c>
      <c r="E48" s="183"/>
      <c r="F48" s="183">
        <v>582</v>
      </c>
      <c r="G48" s="183">
        <v>704</v>
      </c>
      <c r="H48" s="183">
        <v>767</v>
      </c>
      <c r="I48" s="183">
        <v>757</v>
      </c>
      <c r="J48" s="183">
        <v>639</v>
      </c>
      <c r="K48" s="183"/>
      <c r="L48" s="183"/>
    </row>
    <row r="49" spans="3:12">
      <c r="C49" s="183"/>
      <c r="D49" s="183"/>
      <c r="E49" s="183"/>
      <c r="F49" s="183"/>
      <c r="G49" s="183"/>
      <c r="H49" s="183"/>
      <c r="I49" s="183"/>
      <c r="J49" s="183"/>
      <c r="K49" s="183"/>
      <c r="L49" s="183"/>
    </row>
    <row r="50" spans="3:12" ht="15">
      <c r="C50" s="183"/>
      <c r="D50" s="184" t="s">
        <v>156</v>
      </c>
      <c r="E50" s="184">
        <v>7</v>
      </c>
      <c r="F50" s="183" t="s">
        <v>24</v>
      </c>
      <c r="G50" s="183" t="s">
        <v>51</v>
      </c>
      <c r="H50" s="183" t="s">
        <v>23</v>
      </c>
      <c r="I50" s="183" t="s">
        <v>52</v>
      </c>
      <c r="J50" s="183" t="s">
        <v>22</v>
      </c>
      <c r="K50" s="183"/>
      <c r="L50" s="183"/>
    </row>
    <row r="51" spans="3:12">
      <c r="C51" s="183"/>
      <c r="D51" s="183" t="s">
        <v>146</v>
      </c>
      <c r="E51" s="183"/>
      <c r="F51" s="398">
        <v>932</v>
      </c>
      <c r="G51" s="398"/>
      <c r="H51" s="398"/>
      <c r="I51" s="397"/>
      <c r="J51" s="397"/>
      <c r="K51" s="183"/>
      <c r="L51" s="183"/>
    </row>
    <row r="52" spans="3:12">
      <c r="C52" s="183"/>
      <c r="D52" s="183" t="s">
        <v>147</v>
      </c>
      <c r="E52" s="183"/>
      <c r="F52" s="183">
        <v>870</v>
      </c>
      <c r="G52" s="183">
        <v>990</v>
      </c>
      <c r="H52" s="183">
        <v>1043</v>
      </c>
      <c r="I52" s="183">
        <v>1006</v>
      </c>
      <c r="J52" s="183">
        <v>892</v>
      </c>
      <c r="K52" s="183"/>
      <c r="L52" s="183"/>
    </row>
    <row r="53" spans="3:12">
      <c r="C53" s="183"/>
      <c r="D53" s="183" t="s">
        <v>148</v>
      </c>
      <c r="E53" s="183"/>
      <c r="F53" s="183">
        <v>751</v>
      </c>
      <c r="G53" s="183">
        <v>901</v>
      </c>
      <c r="H53" s="183">
        <v>969</v>
      </c>
      <c r="I53" s="183">
        <v>927</v>
      </c>
      <c r="J53" s="183">
        <v>779</v>
      </c>
      <c r="K53" s="183"/>
      <c r="L53" s="183"/>
    </row>
    <row r="54" spans="3:12">
      <c r="C54" s="183"/>
      <c r="D54" s="183" t="s">
        <v>26</v>
      </c>
      <c r="E54" s="183"/>
      <c r="F54" s="183">
        <v>577</v>
      </c>
      <c r="G54" s="183">
        <v>687</v>
      </c>
      <c r="H54" s="183">
        <v>730</v>
      </c>
      <c r="I54" s="183">
        <v>711</v>
      </c>
      <c r="J54" s="183">
        <v>600</v>
      </c>
      <c r="K54" s="183"/>
      <c r="L54" s="183"/>
    </row>
    <row r="55" spans="3:12">
      <c r="C55" s="183"/>
      <c r="D55" s="183"/>
      <c r="E55" s="183"/>
      <c r="F55" s="183"/>
      <c r="G55" s="183"/>
      <c r="H55" s="183"/>
      <c r="I55" s="183"/>
      <c r="J55" s="183"/>
      <c r="K55" s="183"/>
      <c r="L55" s="183"/>
    </row>
    <row r="56" spans="3:12" ht="15">
      <c r="C56" s="183"/>
      <c r="D56" s="184" t="s">
        <v>156</v>
      </c>
      <c r="E56" s="184">
        <v>8</v>
      </c>
      <c r="F56" s="183" t="s">
        <v>24</v>
      </c>
      <c r="G56" s="183" t="s">
        <v>51</v>
      </c>
      <c r="H56" s="183" t="s">
        <v>23</v>
      </c>
      <c r="I56" s="183" t="s">
        <v>52</v>
      </c>
      <c r="J56" s="183" t="s">
        <v>22</v>
      </c>
      <c r="K56" s="183"/>
      <c r="L56" s="183"/>
    </row>
    <row r="57" spans="3:12">
      <c r="C57" s="183"/>
      <c r="D57" s="183" t="s">
        <v>146</v>
      </c>
      <c r="E57" s="183"/>
      <c r="F57" s="398">
        <v>1027</v>
      </c>
      <c r="G57" s="398"/>
      <c r="H57" s="398"/>
      <c r="I57" s="397"/>
      <c r="J57" s="397"/>
      <c r="K57" s="183"/>
      <c r="L57" s="183"/>
    </row>
    <row r="58" spans="3:12">
      <c r="C58" s="183"/>
      <c r="D58" s="183" t="s">
        <v>147</v>
      </c>
      <c r="E58" s="183"/>
      <c r="F58" s="183">
        <v>960</v>
      </c>
      <c r="G58" s="183">
        <v>1095</v>
      </c>
      <c r="H58" s="183">
        <v>1148</v>
      </c>
      <c r="I58" s="183">
        <v>1096</v>
      </c>
      <c r="J58" s="183">
        <v>964</v>
      </c>
      <c r="K58" s="183"/>
      <c r="L58" s="183"/>
    </row>
    <row r="59" spans="3:12">
      <c r="C59" s="183"/>
      <c r="D59" s="183" t="s">
        <v>148</v>
      </c>
      <c r="E59" s="183"/>
      <c r="F59" s="183">
        <v>818</v>
      </c>
      <c r="G59" s="183">
        <v>992</v>
      </c>
      <c r="H59" s="183">
        <v>1056</v>
      </c>
      <c r="I59" s="183">
        <v>993</v>
      </c>
      <c r="J59" s="183">
        <v>823</v>
      </c>
      <c r="K59" s="183"/>
      <c r="L59" s="183"/>
    </row>
    <row r="60" spans="3:12">
      <c r="C60" s="183"/>
      <c r="D60" s="183" t="s">
        <v>26</v>
      </c>
      <c r="E60" s="183"/>
      <c r="F60" s="183">
        <v>620</v>
      </c>
      <c r="G60" s="183">
        <v>746</v>
      </c>
      <c r="H60" s="183">
        <v>780</v>
      </c>
      <c r="I60" s="183">
        <v>745</v>
      </c>
      <c r="J60" s="183">
        <v>623</v>
      </c>
      <c r="K60" s="183"/>
      <c r="L60" s="183"/>
    </row>
    <row r="61" spans="3:12">
      <c r="C61" s="183"/>
      <c r="D61" s="183"/>
      <c r="E61" s="183"/>
      <c r="F61" s="183"/>
      <c r="G61" s="183"/>
      <c r="H61" s="183"/>
      <c r="I61" s="183"/>
      <c r="J61" s="183"/>
      <c r="K61" s="183"/>
      <c r="L61" s="183"/>
    </row>
    <row r="62" spans="3:12" ht="15">
      <c r="C62" s="183"/>
      <c r="D62" s="184" t="s">
        <v>156</v>
      </c>
      <c r="E62" s="184">
        <v>9</v>
      </c>
      <c r="F62" s="183" t="s">
        <v>24</v>
      </c>
      <c r="G62" s="183" t="s">
        <v>51</v>
      </c>
      <c r="H62" s="183" t="s">
        <v>23</v>
      </c>
      <c r="I62" s="183" t="s">
        <v>52</v>
      </c>
      <c r="J62" s="183" t="s">
        <v>22</v>
      </c>
      <c r="K62" s="183"/>
      <c r="L62" s="183"/>
    </row>
    <row r="63" spans="3:12">
      <c r="C63" s="183"/>
      <c r="D63" s="183" t="s">
        <v>146</v>
      </c>
      <c r="E63" s="183"/>
      <c r="F63" s="398">
        <v>1063</v>
      </c>
      <c r="G63" s="398"/>
      <c r="H63" s="398"/>
      <c r="I63" s="397"/>
      <c r="J63" s="397"/>
      <c r="K63" s="183"/>
      <c r="L63" s="183"/>
    </row>
    <row r="64" spans="3:12">
      <c r="C64" s="183"/>
      <c r="D64" s="183" t="s">
        <v>147</v>
      </c>
      <c r="E64" s="183"/>
      <c r="F64" s="183">
        <v>991</v>
      </c>
      <c r="G64" s="183">
        <v>1157</v>
      </c>
      <c r="H64" s="183">
        <v>1228</v>
      </c>
      <c r="I64" s="183">
        <v>1175</v>
      </c>
      <c r="J64" s="183">
        <v>1016</v>
      </c>
      <c r="K64" s="183"/>
      <c r="L64" s="183"/>
    </row>
    <row r="65" spans="3:12">
      <c r="C65" s="183"/>
      <c r="D65" s="183" t="s">
        <v>148</v>
      </c>
      <c r="E65" s="183"/>
      <c r="F65" s="183">
        <v>858</v>
      </c>
      <c r="G65" s="183">
        <v>1070</v>
      </c>
      <c r="H65" s="183">
        <v>1160</v>
      </c>
      <c r="I65" s="183">
        <v>1097</v>
      </c>
      <c r="J65" s="183">
        <v>890</v>
      </c>
      <c r="K65" s="183"/>
      <c r="L65" s="183"/>
    </row>
    <row r="66" spans="3:12">
      <c r="C66" s="183"/>
      <c r="D66" s="183" t="s">
        <v>26</v>
      </c>
      <c r="E66" s="183"/>
      <c r="F66" s="183">
        <v>663</v>
      </c>
      <c r="G66" s="183">
        <v>823</v>
      </c>
      <c r="H66" s="183">
        <v>879</v>
      </c>
      <c r="I66" s="183">
        <v>847</v>
      </c>
      <c r="J66" s="183">
        <v>687</v>
      </c>
      <c r="K66" s="183"/>
      <c r="L66" s="183"/>
    </row>
    <row r="67" spans="3:12">
      <c r="C67" s="183"/>
      <c r="D67" s="183"/>
      <c r="E67" s="183"/>
      <c r="F67" s="183"/>
      <c r="G67" s="183"/>
      <c r="H67" s="183"/>
      <c r="I67" s="183"/>
      <c r="J67" s="183"/>
      <c r="K67" s="183"/>
      <c r="L67" s="183"/>
    </row>
    <row r="68" spans="3:12" ht="15">
      <c r="C68" s="183"/>
      <c r="D68" s="184" t="s">
        <v>156</v>
      </c>
      <c r="E68" s="184">
        <v>10</v>
      </c>
      <c r="F68" s="183" t="s">
        <v>24</v>
      </c>
      <c r="G68" s="183" t="s">
        <v>51</v>
      </c>
      <c r="H68" s="183" t="s">
        <v>23</v>
      </c>
      <c r="I68" s="183" t="s">
        <v>52</v>
      </c>
      <c r="J68" s="183" t="s">
        <v>22</v>
      </c>
      <c r="K68" s="183"/>
      <c r="L68" s="183"/>
    </row>
    <row r="69" spans="3:12">
      <c r="C69" s="183"/>
      <c r="D69" s="183" t="s">
        <v>146</v>
      </c>
      <c r="E69" s="183"/>
      <c r="F69" s="398">
        <v>982</v>
      </c>
      <c r="G69" s="398"/>
      <c r="H69" s="398"/>
      <c r="I69" s="397"/>
      <c r="J69" s="397"/>
      <c r="K69" s="183"/>
      <c r="L69" s="183"/>
    </row>
    <row r="70" spans="3:12">
      <c r="C70" s="183"/>
      <c r="D70" s="183" t="s">
        <v>147</v>
      </c>
      <c r="E70" s="183"/>
      <c r="F70" s="183">
        <v>923</v>
      </c>
      <c r="G70" s="183">
        <v>1082</v>
      </c>
      <c r="H70" s="183">
        <v>1153</v>
      </c>
      <c r="I70" s="183">
        <v>1107</v>
      </c>
      <c r="J70" s="183">
        <v>957</v>
      </c>
      <c r="K70" s="183"/>
      <c r="L70" s="183"/>
    </row>
    <row r="71" spans="3:12">
      <c r="C71" s="183"/>
      <c r="D71" s="183" t="s">
        <v>148</v>
      </c>
      <c r="E71" s="183"/>
      <c r="F71" s="183">
        <v>816</v>
      </c>
      <c r="G71" s="183">
        <v>1016</v>
      </c>
      <c r="H71" s="183">
        <v>1102</v>
      </c>
      <c r="I71" s="183">
        <v>1054</v>
      </c>
      <c r="J71" s="183">
        <v>861</v>
      </c>
      <c r="K71" s="183"/>
      <c r="L71" s="183"/>
    </row>
    <row r="72" spans="3:12">
      <c r="C72" s="183"/>
      <c r="D72" s="183" t="s">
        <v>26</v>
      </c>
      <c r="E72" s="183"/>
      <c r="F72" s="183">
        <v>643</v>
      </c>
      <c r="G72" s="183">
        <v>793</v>
      </c>
      <c r="H72" s="183">
        <v>844</v>
      </c>
      <c r="I72" s="183">
        <v>827</v>
      </c>
      <c r="J72" s="183">
        <v>681</v>
      </c>
      <c r="K72" s="183"/>
      <c r="L72" s="183"/>
    </row>
    <row r="73" spans="3:12">
      <c r="C73" s="183"/>
      <c r="D73" s="183"/>
      <c r="E73" s="183"/>
      <c r="F73" s="183"/>
      <c r="G73" s="183"/>
      <c r="H73" s="183"/>
      <c r="I73" s="183"/>
      <c r="J73" s="183"/>
      <c r="K73" s="183"/>
      <c r="L73" s="183"/>
    </row>
    <row r="74" spans="3:12" ht="15">
      <c r="C74" s="183"/>
      <c r="D74" s="184" t="s">
        <v>156</v>
      </c>
      <c r="E74" s="184">
        <v>11</v>
      </c>
      <c r="F74" s="183" t="s">
        <v>24</v>
      </c>
      <c r="G74" s="183" t="s">
        <v>51</v>
      </c>
      <c r="H74" s="183" t="s">
        <v>23</v>
      </c>
      <c r="I74" s="183" t="s">
        <v>52</v>
      </c>
      <c r="J74" s="183" t="s">
        <v>22</v>
      </c>
      <c r="K74" s="183"/>
      <c r="L74" s="183"/>
    </row>
    <row r="75" spans="3:12">
      <c r="C75" s="183"/>
      <c r="D75" s="183" t="s">
        <v>146</v>
      </c>
      <c r="E75" s="183"/>
      <c r="F75" s="398">
        <v>1074</v>
      </c>
      <c r="G75" s="398"/>
      <c r="H75" s="398"/>
      <c r="I75" s="397"/>
      <c r="J75" s="397"/>
      <c r="K75" s="183"/>
      <c r="L75" s="183"/>
    </row>
    <row r="76" spans="3:12">
      <c r="C76" s="183"/>
      <c r="D76" s="183" t="s">
        <v>147</v>
      </c>
      <c r="E76" s="183"/>
      <c r="F76" s="183">
        <v>1015</v>
      </c>
      <c r="G76" s="183">
        <v>1154</v>
      </c>
      <c r="H76" s="183">
        <v>1203</v>
      </c>
      <c r="I76" s="183">
        <v>1145</v>
      </c>
      <c r="J76" s="183">
        <v>1006</v>
      </c>
      <c r="K76" s="183"/>
      <c r="L76" s="183"/>
    </row>
    <row r="77" spans="3:12">
      <c r="C77" s="183"/>
      <c r="D77" s="183" t="s">
        <v>148</v>
      </c>
      <c r="E77" s="183"/>
      <c r="F77" s="183">
        <v>878</v>
      </c>
      <c r="G77" s="183">
        <v>1055</v>
      </c>
      <c r="H77" s="183">
        <v>1111</v>
      </c>
      <c r="I77" s="183">
        <v>1042</v>
      </c>
      <c r="J77" s="183">
        <v>866</v>
      </c>
      <c r="K77" s="183"/>
      <c r="L77" s="183"/>
    </row>
    <row r="78" spans="3:12">
      <c r="C78" s="183"/>
      <c r="D78" s="183" t="s">
        <v>26</v>
      </c>
      <c r="E78" s="183"/>
      <c r="F78" s="183">
        <v>675</v>
      </c>
      <c r="G78" s="183">
        <v>801</v>
      </c>
      <c r="H78" s="183">
        <v>825</v>
      </c>
      <c r="I78" s="183">
        <v>788</v>
      </c>
      <c r="J78" s="183">
        <v>662</v>
      </c>
      <c r="K78" s="183"/>
      <c r="L78" s="183"/>
    </row>
    <row r="79" spans="3:12">
      <c r="C79" s="183"/>
      <c r="D79" s="183"/>
      <c r="E79" s="183"/>
      <c r="F79" s="183"/>
      <c r="G79" s="183"/>
      <c r="H79" s="183"/>
      <c r="I79" s="183"/>
      <c r="J79" s="183"/>
      <c r="K79" s="183"/>
      <c r="L79" s="183"/>
    </row>
    <row r="80" spans="3:12" ht="15">
      <c r="C80" s="183"/>
      <c r="D80" s="184" t="s">
        <v>156</v>
      </c>
      <c r="E80" s="184">
        <v>12</v>
      </c>
      <c r="F80" s="183" t="s">
        <v>24</v>
      </c>
      <c r="G80" s="183" t="s">
        <v>51</v>
      </c>
      <c r="H80" s="183" t="s">
        <v>23</v>
      </c>
      <c r="I80" s="183" t="s">
        <v>52</v>
      </c>
      <c r="J80" s="183" t="s">
        <v>22</v>
      </c>
      <c r="K80" s="183"/>
      <c r="L80" s="183"/>
    </row>
    <row r="81" spans="3:12">
      <c r="C81" s="183"/>
      <c r="D81" s="183" t="s">
        <v>146</v>
      </c>
      <c r="E81" s="183"/>
      <c r="F81" s="398">
        <v>1045</v>
      </c>
      <c r="G81" s="398"/>
      <c r="H81" s="398"/>
      <c r="I81" s="397"/>
      <c r="J81" s="397"/>
      <c r="K81" s="183"/>
      <c r="L81" s="183"/>
    </row>
    <row r="82" spans="3:12">
      <c r="C82" s="183"/>
      <c r="D82" s="183" t="s">
        <v>147</v>
      </c>
      <c r="E82" s="183"/>
      <c r="F82" s="183">
        <v>981</v>
      </c>
      <c r="G82" s="183">
        <v>1117</v>
      </c>
      <c r="H82" s="183">
        <v>1170</v>
      </c>
      <c r="I82" s="183">
        <v>1120</v>
      </c>
      <c r="J82" s="183">
        <v>986</v>
      </c>
      <c r="K82" s="183"/>
      <c r="L82" s="183"/>
    </row>
    <row r="83" spans="3:12">
      <c r="C83" s="183"/>
      <c r="D83" s="183" t="s">
        <v>148</v>
      </c>
      <c r="E83" s="183"/>
      <c r="F83" s="183">
        <v>845</v>
      </c>
      <c r="G83" s="183">
        <v>1017</v>
      </c>
      <c r="H83" s="183">
        <v>1079</v>
      </c>
      <c r="I83" s="183">
        <v>1021</v>
      </c>
      <c r="J83" s="183">
        <v>851</v>
      </c>
      <c r="K83" s="183"/>
      <c r="L83" s="183"/>
    </row>
    <row r="84" spans="3:12">
      <c r="C84" s="183"/>
      <c r="D84" s="183" t="s">
        <v>26</v>
      </c>
      <c r="E84" s="183"/>
      <c r="F84" s="183">
        <v>648</v>
      </c>
      <c r="G84" s="183">
        <v>770</v>
      </c>
      <c r="H84" s="183">
        <v>800</v>
      </c>
      <c r="I84" s="183">
        <v>772</v>
      </c>
      <c r="J84" s="183">
        <v>651</v>
      </c>
      <c r="K84" s="183"/>
      <c r="L84" s="183"/>
    </row>
    <row r="85" spans="3:12">
      <c r="C85" s="183"/>
      <c r="D85" s="183"/>
      <c r="E85" s="183"/>
      <c r="F85" s="183"/>
      <c r="G85" s="183"/>
      <c r="H85" s="183"/>
      <c r="I85" s="183"/>
      <c r="J85" s="183"/>
      <c r="K85" s="183"/>
      <c r="L85" s="183"/>
    </row>
    <row r="86" spans="3:12" ht="15">
      <c r="C86" s="183"/>
      <c r="D86" s="184" t="s">
        <v>156</v>
      </c>
      <c r="E86" s="184">
        <v>13</v>
      </c>
      <c r="F86" s="183" t="s">
        <v>24</v>
      </c>
      <c r="G86" s="183" t="s">
        <v>51</v>
      </c>
      <c r="H86" s="183" t="s">
        <v>23</v>
      </c>
      <c r="I86" s="183" t="s">
        <v>52</v>
      </c>
      <c r="J86" s="183" t="s">
        <v>22</v>
      </c>
      <c r="K86" s="183"/>
      <c r="L86" s="183"/>
    </row>
    <row r="87" spans="3:12">
      <c r="C87" s="183"/>
      <c r="D87" s="183" t="s">
        <v>146</v>
      </c>
      <c r="E87" s="183"/>
      <c r="F87" s="398">
        <v>1113</v>
      </c>
      <c r="G87" s="398"/>
      <c r="H87" s="398"/>
      <c r="I87" s="397"/>
      <c r="J87" s="397"/>
      <c r="K87" s="183"/>
      <c r="L87" s="183"/>
    </row>
    <row r="88" spans="3:12">
      <c r="C88" s="183"/>
      <c r="D88" s="183" t="s">
        <v>147</v>
      </c>
      <c r="E88" s="183"/>
      <c r="F88" s="183">
        <v>1039</v>
      </c>
      <c r="G88" s="183">
        <v>1195</v>
      </c>
      <c r="H88" s="183">
        <v>1261</v>
      </c>
      <c r="I88" s="183">
        <v>1204</v>
      </c>
      <c r="J88" s="183">
        <v>1051</v>
      </c>
      <c r="K88" s="183"/>
      <c r="L88" s="183"/>
    </row>
    <row r="89" spans="3:12">
      <c r="C89" s="183"/>
      <c r="D89" s="183" t="s">
        <v>148</v>
      </c>
      <c r="E89" s="183"/>
      <c r="F89" s="183">
        <v>888</v>
      </c>
      <c r="G89" s="183">
        <v>1087</v>
      </c>
      <c r="H89" s="183">
        <v>1166</v>
      </c>
      <c r="I89" s="183">
        <v>1101</v>
      </c>
      <c r="J89" s="183">
        <v>905</v>
      </c>
      <c r="K89" s="183"/>
      <c r="L89" s="183"/>
    </row>
    <row r="90" spans="3:12">
      <c r="C90" s="183"/>
      <c r="D90" s="183" t="s">
        <v>26</v>
      </c>
      <c r="E90" s="183"/>
      <c r="F90" s="183">
        <v>677</v>
      </c>
      <c r="G90" s="183">
        <v>818</v>
      </c>
      <c r="H90" s="183">
        <v>862</v>
      </c>
      <c r="I90" s="183">
        <v>831</v>
      </c>
      <c r="J90" s="183">
        <v>690</v>
      </c>
      <c r="K90" s="183"/>
      <c r="L90" s="183"/>
    </row>
    <row r="91" spans="3:12">
      <c r="C91" s="183"/>
      <c r="D91" s="183"/>
      <c r="E91" s="183"/>
      <c r="F91" s="183"/>
      <c r="G91" s="183"/>
      <c r="H91" s="183"/>
      <c r="I91" s="183"/>
      <c r="J91" s="183"/>
      <c r="K91" s="183"/>
      <c r="L91" s="183"/>
    </row>
    <row r="92" spans="3:12" ht="15">
      <c r="C92" s="183"/>
      <c r="D92" s="184" t="s">
        <v>156</v>
      </c>
      <c r="E92" s="184">
        <v>14</v>
      </c>
      <c r="F92" s="183" t="s">
        <v>24</v>
      </c>
      <c r="G92" s="183" t="s">
        <v>51</v>
      </c>
      <c r="H92" s="183" t="s">
        <v>23</v>
      </c>
      <c r="I92" s="183" t="s">
        <v>52</v>
      </c>
      <c r="J92" s="183" t="s">
        <v>22</v>
      </c>
      <c r="K92" s="183"/>
      <c r="L92" s="183"/>
    </row>
    <row r="93" spans="3:12">
      <c r="C93" s="183"/>
      <c r="D93" s="183" t="s">
        <v>146</v>
      </c>
      <c r="E93" s="183"/>
      <c r="F93" s="398">
        <v>1123</v>
      </c>
      <c r="G93" s="398"/>
      <c r="H93" s="398"/>
      <c r="I93" s="397"/>
      <c r="J93" s="397"/>
      <c r="K93" s="183"/>
      <c r="L93" s="183"/>
    </row>
    <row r="94" spans="3:12">
      <c r="C94" s="183"/>
      <c r="D94" s="183" t="s">
        <v>147</v>
      </c>
      <c r="E94" s="183"/>
      <c r="F94" s="183">
        <v>1060</v>
      </c>
      <c r="G94" s="183">
        <v>1211</v>
      </c>
      <c r="H94" s="183">
        <v>1266</v>
      </c>
      <c r="I94" s="183">
        <v>1205</v>
      </c>
      <c r="J94" s="183">
        <v>1055</v>
      </c>
      <c r="K94" s="183"/>
      <c r="L94" s="183"/>
    </row>
    <row r="95" spans="3:12">
      <c r="C95" s="183"/>
      <c r="D95" s="183" t="s">
        <v>148</v>
      </c>
      <c r="E95" s="183"/>
      <c r="F95" s="183">
        <v>916</v>
      </c>
      <c r="G95" s="183">
        <v>1109</v>
      </c>
      <c r="H95" s="183">
        <v>1173</v>
      </c>
      <c r="I95" s="183">
        <v>1098</v>
      </c>
      <c r="J95" s="183">
        <v>908</v>
      </c>
      <c r="K95" s="183"/>
      <c r="L95" s="183"/>
    </row>
    <row r="96" spans="3:12">
      <c r="C96" s="183"/>
      <c r="D96" s="183" t="s">
        <v>26</v>
      </c>
      <c r="E96" s="183"/>
      <c r="F96" s="183">
        <v>702</v>
      </c>
      <c r="G96" s="183">
        <v>843</v>
      </c>
      <c r="H96" s="183">
        <v>871</v>
      </c>
      <c r="I96" s="183">
        <v>828</v>
      </c>
      <c r="J96" s="183">
        <v>694</v>
      </c>
      <c r="K96" s="183"/>
      <c r="L96" s="183"/>
    </row>
    <row r="97" spans="3:12">
      <c r="C97" s="183"/>
      <c r="D97" s="183"/>
      <c r="E97" s="183"/>
      <c r="F97" s="183"/>
      <c r="G97" s="183"/>
      <c r="H97" s="183"/>
      <c r="I97" s="183"/>
      <c r="J97" s="183"/>
      <c r="K97" s="183"/>
      <c r="L97" s="183"/>
    </row>
    <row r="98" spans="3:12" ht="15">
      <c r="C98" s="183"/>
      <c r="D98" s="184" t="s">
        <v>156</v>
      </c>
      <c r="E98" s="184">
        <v>15</v>
      </c>
      <c r="F98" s="183" t="s">
        <v>24</v>
      </c>
      <c r="G98" s="183" t="s">
        <v>51</v>
      </c>
      <c r="H98" s="183" t="s">
        <v>23</v>
      </c>
      <c r="I98" s="183" t="s">
        <v>52</v>
      </c>
      <c r="J98" s="183" t="s">
        <v>22</v>
      </c>
      <c r="K98" s="183"/>
      <c r="L98" s="183"/>
    </row>
    <row r="99" spans="3:12">
      <c r="C99" s="183"/>
      <c r="D99" s="183" t="s">
        <v>146</v>
      </c>
      <c r="E99" s="183"/>
      <c r="F99" s="398">
        <v>1183</v>
      </c>
      <c r="G99" s="398"/>
      <c r="H99" s="398"/>
      <c r="I99" s="397"/>
      <c r="J99" s="397"/>
      <c r="K99" s="183"/>
      <c r="L99" s="183"/>
    </row>
    <row r="100" spans="3:12">
      <c r="C100" s="183"/>
      <c r="D100" s="183" t="s">
        <v>147</v>
      </c>
      <c r="E100" s="183"/>
      <c r="F100" s="183">
        <v>1107</v>
      </c>
      <c r="G100" s="183">
        <v>1307</v>
      </c>
      <c r="H100" s="183">
        <v>1395</v>
      </c>
      <c r="I100" s="183">
        <v>1324</v>
      </c>
      <c r="J100" s="183">
        <v>1130</v>
      </c>
      <c r="K100" s="183"/>
      <c r="L100" s="183"/>
    </row>
    <row r="101" spans="3:12">
      <c r="C101" s="183"/>
      <c r="D101" s="183" t="s">
        <v>148</v>
      </c>
      <c r="E101" s="183"/>
      <c r="F101" s="183">
        <v>958</v>
      </c>
      <c r="G101" s="183">
        <v>1218</v>
      </c>
      <c r="H101" s="183">
        <v>1332</v>
      </c>
      <c r="I101" s="183">
        <v>1242</v>
      </c>
      <c r="J101" s="183">
        <v>988</v>
      </c>
      <c r="K101" s="183"/>
      <c r="L101" s="183"/>
    </row>
    <row r="102" spans="3:12">
      <c r="C102" s="183"/>
      <c r="D102" s="183" t="s">
        <v>26</v>
      </c>
      <c r="E102" s="183"/>
      <c r="F102" s="183">
        <v>738</v>
      </c>
      <c r="G102" s="183">
        <v>937</v>
      </c>
      <c r="H102" s="183">
        <v>1016</v>
      </c>
      <c r="I102" s="183">
        <v>959</v>
      </c>
      <c r="J102" s="183">
        <v>764</v>
      </c>
      <c r="K102" s="183"/>
      <c r="L102" s="183"/>
    </row>
    <row r="103" spans="3:12">
      <c r="C103" s="183"/>
      <c r="D103" s="183"/>
      <c r="E103" s="183"/>
      <c r="F103" s="183"/>
      <c r="G103" s="183"/>
      <c r="H103" s="183"/>
      <c r="I103" s="183"/>
      <c r="J103" s="183"/>
      <c r="K103" s="183"/>
      <c r="L103" s="183"/>
    </row>
    <row r="104" spans="3:12">
      <c r="C104" s="183"/>
      <c r="D104" s="183"/>
      <c r="E104" s="183"/>
      <c r="F104" s="183"/>
      <c r="G104" s="183"/>
      <c r="H104" s="183"/>
      <c r="I104" s="183"/>
      <c r="J104" s="183"/>
      <c r="K104" s="183"/>
      <c r="L104" s="183"/>
    </row>
    <row r="105" spans="3:12">
      <c r="C105" s="183"/>
      <c r="D105" s="183"/>
      <c r="E105" s="183"/>
      <c r="F105" s="183"/>
      <c r="G105" s="183"/>
      <c r="H105" s="183"/>
      <c r="I105" s="183"/>
      <c r="J105" s="183"/>
      <c r="K105" s="183"/>
      <c r="L105" s="183"/>
    </row>
    <row r="106" spans="3:12">
      <c r="C106" s="183"/>
      <c r="D106" s="183"/>
      <c r="E106" s="183"/>
      <c r="F106" s="183"/>
      <c r="G106" s="183"/>
      <c r="H106" s="183"/>
      <c r="I106" s="183"/>
      <c r="J106" s="183"/>
      <c r="K106" s="183"/>
      <c r="L106" s="183"/>
    </row>
    <row r="107" spans="3:12" ht="15">
      <c r="D107" s="114"/>
      <c r="E107" s="114"/>
      <c r="F107" s="112"/>
      <c r="G107" s="112"/>
      <c r="H107" s="112"/>
      <c r="I107" s="112"/>
      <c r="J107" s="112"/>
      <c r="K107" s="112"/>
    </row>
    <row r="108" spans="3:12">
      <c r="D108" s="112"/>
      <c r="E108" s="112"/>
      <c r="F108" s="112"/>
      <c r="G108" s="112"/>
      <c r="H108" s="112"/>
      <c r="I108" s="112"/>
      <c r="J108" s="112"/>
      <c r="K108" s="112"/>
    </row>
    <row r="109" spans="3:12" ht="15">
      <c r="D109" s="115"/>
      <c r="E109" s="115"/>
      <c r="I109" s="21"/>
      <c r="J109" s="21"/>
      <c r="K109" s="113"/>
    </row>
    <row r="110" spans="3:12">
      <c r="D110" s="112"/>
      <c r="E110" s="112"/>
      <c r="F110" s="112"/>
      <c r="G110" s="112"/>
      <c r="H110" s="112"/>
      <c r="I110" s="112"/>
      <c r="J110" s="112"/>
      <c r="K110" s="113"/>
    </row>
    <row r="111" spans="3:12">
      <c r="D111" s="112"/>
      <c r="E111" s="112"/>
      <c r="F111" s="112"/>
      <c r="G111" s="112"/>
      <c r="H111" s="112"/>
      <c r="I111" s="112"/>
      <c r="J111" s="112"/>
      <c r="K111" s="113"/>
    </row>
    <row r="112" spans="3:12">
      <c r="D112" s="112"/>
      <c r="E112" s="112"/>
      <c r="F112" s="112"/>
      <c r="G112" s="112"/>
      <c r="H112" s="112"/>
      <c r="I112" s="112"/>
      <c r="J112" s="112"/>
      <c r="K112" s="113"/>
    </row>
    <row r="113" spans="4:11">
      <c r="D113" s="112"/>
      <c r="E113" s="112"/>
      <c r="F113" s="112"/>
      <c r="G113" s="112"/>
      <c r="H113" s="112"/>
      <c r="I113" s="112"/>
      <c r="J113" s="112"/>
      <c r="K113" s="112"/>
    </row>
    <row r="114" spans="4:11">
      <c r="D114" s="112"/>
      <c r="E114" s="112"/>
      <c r="F114" s="112"/>
      <c r="G114" s="112"/>
      <c r="H114" s="112"/>
      <c r="I114" s="112"/>
      <c r="J114" s="112"/>
      <c r="K114" s="112"/>
    </row>
    <row r="115" spans="4:11">
      <c r="D115" s="112"/>
      <c r="E115" s="112"/>
      <c r="F115" s="112"/>
      <c r="G115" s="112"/>
      <c r="H115" s="112"/>
      <c r="I115" s="112"/>
      <c r="J115" s="112"/>
      <c r="K115" s="112"/>
    </row>
    <row r="116" spans="4:11" ht="15">
      <c r="D116" s="114"/>
      <c r="E116" s="114"/>
      <c r="F116" s="112"/>
      <c r="G116" s="112"/>
      <c r="H116" s="112"/>
      <c r="I116" s="112"/>
      <c r="J116" s="112"/>
      <c r="K116" s="112"/>
    </row>
    <row r="117" spans="4:11">
      <c r="D117" s="112"/>
      <c r="E117" s="112"/>
      <c r="F117" s="112"/>
      <c r="G117" s="112"/>
      <c r="H117" s="112"/>
      <c r="I117" s="112"/>
      <c r="J117" s="112"/>
      <c r="K117" s="112"/>
    </row>
    <row r="118" spans="4:11">
      <c r="D118" s="112"/>
      <c r="E118" s="112"/>
      <c r="F118" s="112"/>
      <c r="G118" s="112"/>
      <c r="H118" s="112"/>
      <c r="I118" s="21"/>
      <c r="J118" s="21"/>
      <c r="K118" s="113"/>
    </row>
    <row r="119" spans="4:11">
      <c r="D119" s="112"/>
      <c r="E119" s="112"/>
      <c r="F119" s="112"/>
      <c r="G119" s="112"/>
      <c r="H119" s="112"/>
      <c r="I119" s="112"/>
      <c r="J119" s="112"/>
      <c r="K119" s="113"/>
    </row>
    <row r="120" spans="4:11">
      <c r="D120" s="112"/>
      <c r="E120" s="112"/>
      <c r="F120" s="112"/>
      <c r="G120" s="112"/>
      <c r="H120" s="112"/>
      <c r="I120" s="112"/>
      <c r="J120" s="112"/>
      <c r="K120" s="113"/>
    </row>
    <row r="121" spans="4:11">
      <c r="D121" s="112"/>
      <c r="E121" s="112"/>
      <c r="F121" s="112"/>
      <c r="G121" s="112"/>
      <c r="H121" s="112"/>
      <c r="I121" s="112"/>
      <c r="J121" s="112"/>
      <c r="K121" s="113"/>
    </row>
  </sheetData>
  <mergeCells count="36">
    <mergeCell ref="D9:E9"/>
    <mergeCell ref="D4:J4"/>
    <mergeCell ref="D6:E6"/>
    <mergeCell ref="F6:H6"/>
    <mergeCell ref="D7:E7"/>
    <mergeCell ref="D8:E8"/>
    <mergeCell ref="I51:J51"/>
    <mergeCell ref="F57:H57"/>
    <mergeCell ref="I57:J57"/>
    <mergeCell ref="F63:H63"/>
    <mergeCell ref="I63:J63"/>
    <mergeCell ref="F51:H51"/>
    <mergeCell ref="F99:H99"/>
    <mergeCell ref="I99:J99"/>
    <mergeCell ref="F69:H69"/>
    <mergeCell ref="I69:J69"/>
    <mergeCell ref="F75:H75"/>
    <mergeCell ref="F87:H87"/>
    <mergeCell ref="I87:J87"/>
    <mergeCell ref="F93:H93"/>
    <mergeCell ref="I93:J93"/>
    <mergeCell ref="I75:J75"/>
    <mergeCell ref="F81:H81"/>
    <mergeCell ref="I81:J81"/>
    <mergeCell ref="I45:J45"/>
    <mergeCell ref="F14:H14"/>
    <mergeCell ref="I14:J14"/>
    <mergeCell ref="F20:H20"/>
    <mergeCell ref="I20:J20"/>
    <mergeCell ref="F27:H27"/>
    <mergeCell ref="I27:J27"/>
    <mergeCell ref="F33:H33"/>
    <mergeCell ref="I33:J33"/>
    <mergeCell ref="F39:H39"/>
    <mergeCell ref="I39:J39"/>
    <mergeCell ref="F45:H45"/>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Einführung</vt:lpstr>
      <vt:lpstr>Gebaeude 1</vt:lpstr>
      <vt:lpstr>Meta_Nutzungstypologien</vt:lpstr>
      <vt:lpstr>Meta_Dropdown</vt:lpstr>
      <vt:lpstr>Meta_Referenzregionen</vt:lpstr>
      <vt:lpstr>'Gebaeude 1'!Druckbereich</vt:lpstr>
    </vt:vector>
  </TitlesOfParts>
  <Company>LHM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LHM</dc:creator>
  <cp:lastModifiedBy>eec-NEU</cp:lastModifiedBy>
  <cp:lastPrinted>2012-11-05T13:19:10Z</cp:lastPrinted>
  <dcterms:created xsi:type="dcterms:W3CDTF">2010-04-22T06:43:19Z</dcterms:created>
  <dcterms:modified xsi:type="dcterms:W3CDTF">2016-04-18T10:07:53Z</dcterms:modified>
</cp:coreProperties>
</file>